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按旗县区分" sheetId="4" r:id="rId1"/>
    <sheet name="Sheet3" sheetId="5" r:id="rId2"/>
  </sheets>
  <definedNames>
    <definedName name="_xlnm.Print_Titles" localSheetId="0">按旗县区分!$2:$7</definedName>
  </definedNames>
  <calcPr calcId="145621"/>
</workbook>
</file>

<file path=xl/calcChain.xml><?xml version="1.0" encoding="utf-8"?>
<calcChain xmlns="http://schemas.openxmlformats.org/spreadsheetml/2006/main">
  <c r="P33" i="4" l="1"/>
  <c r="Q33" i="4"/>
  <c r="M8" i="4" l="1"/>
  <c r="N8" i="4"/>
  <c r="K9" i="4"/>
  <c r="G12" i="4"/>
  <c r="F12" i="4" s="1"/>
  <c r="L8" i="4"/>
  <c r="H33" i="4"/>
  <c r="I33" i="4"/>
  <c r="J33" i="4"/>
  <c r="Q8" i="4" s="1"/>
  <c r="H31" i="4"/>
  <c r="I31" i="4"/>
  <c r="J31" i="4"/>
  <c r="H23" i="4"/>
  <c r="I23" i="4"/>
  <c r="J23" i="4"/>
  <c r="H19" i="4"/>
  <c r="I19" i="4"/>
  <c r="J19" i="4"/>
  <c r="H14" i="4"/>
  <c r="I14" i="4"/>
  <c r="J14" i="4"/>
  <c r="H9" i="4"/>
  <c r="I9" i="4"/>
  <c r="J9" i="4"/>
  <c r="G34" i="4"/>
  <c r="F34" i="4" s="1"/>
  <c r="F33" i="4" s="1"/>
  <c r="G32" i="4"/>
  <c r="G31" i="4"/>
  <c r="G28" i="4"/>
  <c r="F28" i="4" s="1"/>
  <c r="G30" i="4"/>
  <c r="F30" i="4" s="1"/>
  <c r="G27" i="4"/>
  <c r="F27" i="4" s="1"/>
  <c r="G26" i="4"/>
  <c r="F26" i="4" s="1"/>
  <c r="G25" i="4"/>
  <c r="F25" i="4" s="1"/>
  <c r="G29" i="4"/>
  <c r="F29" i="4" s="1"/>
  <c r="G24" i="4"/>
  <c r="F24" i="4" s="1"/>
  <c r="G21" i="4"/>
  <c r="F21" i="4" s="1"/>
  <c r="G22" i="4"/>
  <c r="F22" i="4" s="1"/>
  <c r="G20" i="4"/>
  <c r="F20" i="4" s="1"/>
  <c r="G16" i="4"/>
  <c r="F16" i="4" s="1"/>
  <c r="G18" i="4"/>
  <c r="F18" i="4" s="1"/>
  <c r="G17" i="4"/>
  <c r="F17" i="4" s="1"/>
  <c r="G15" i="4"/>
  <c r="G13" i="4"/>
  <c r="F13" i="4"/>
  <c r="G10" i="4"/>
  <c r="F10" i="4" s="1"/>
  <c r="F9" i="4" s="1"/>
  <c r="G11" i="4"/>
  <c r="F11" i="4"/>
  <c r="K14" i="4"/>
  <c r="K19" i="4"/>
  <c r="K23" i="4"/>
  <c r="K31" i="4"/>
  <c r="K33" i="4"/>
  <c r="G33" i="4"/>
  <c r="O33" i="4"/>
  <c r="H8" i="4"/>
  <c r="K8" i="4"/>
  <c r="G23" i="4"/>
  <c r="O23" i="4"/>
  <c r="G19" i="4"/>
  <c r="G14" i="4"/>
  <c r="I8" i="4"/>
  <c r="F32" i="4"/>
  <c r="F31" i="4" s="1"/>
  <c r="F15" i="4"/>
  <c r="J8" i="4"/>
  <c r="G9" i="4"/>
  <c r="O8" i="4"/>
  <c r="P8" i="4"/>
  <c r="G8" i="4"/>
  <c r="F14" i="4" l="1"/>
  <c r="F8" i="4" s="1"/>
  <c r="F23" i="4"/>
  <c r="F19" i="4"/>
</calcChain>
</file>

<file path=xl/sharedStrings.xml><?xml version="1.0" encoding="utf-8"?>
<sst xmlns="http://schemas.openxmlformats.org/spreadsheetml/2006/main" count="189" uniqueCount="128">
  <si>
    <t>2018年农业综合开发产业化发展财政补助备案项目汇总表</t>
  </si>
  <si>
    <t>类
别</t>
  </si>
  <si>
    <t>序号</t>
  </si>
  <si>
    <t>优势特色产业</t>
  </si>
  <si>
    <t>项目名称　</t>
  </si>
  <si>
    <t>项目单位名称</t>
  </si>
  <si>
    <t>建设地点</t>
  </si>
  <si>
    <t>项目总投资</t>
  </si>
  <si>
    <t xml:space="preserve"> 合计</t>
  </si>
  <si>
    <t>财政资金</t>
  </si>
  <si>
    <t>自筹
资金</t>
  </si>
  <si>
    <t>小计</t>
  </si>
  <si>
    <t>中央财
政资金</t>
  </si>
  <si>
    <t>总计（20个）</t>
  </si>
  <si>
    <t>种
植
类</t>
  </si>
  <si>
    <t>合计（5个）</t>
  </si>
  <si>
    <t>果蔬</t>
  </si>
  <si>
    <t>2018年内蒙古自治区包头市土右旗60万公斤特色优势蔬菜种植基地新建项目</t>
  </si>
  <si>
    <t>内蒙古敕勒川现代农牧业投资发展有限公司</t>
  </si>
  <si>
    <t>土右旗沟门镇北只图村</t>
  </si>
  <si>
    <t>2018年内蒙古自治区包头市土右旗年产8万公斤果蔬种植项目</t>
  </si>
  <si>
    <t>包头市瑞丰园林园艺开发有限责任公司</t>
  </si>
  <si>
    <t>土右旗沟门镇威俊村</t>
  </si>
  <si>
    <t>2018年内蒙古自治区包头市九原区30亩温室墙体保温新建项目</t>
  </si>
  <si>
    <t>包头市农丰庄源种养殖农民专业合作社</t>
  </si>
  <si>
    <t>九原区哈林格尔镇唢呐村</t>
  </si>
  <si>
    <t>2018年内蒙古自治区包头市九原区40亩名优特果蔬新品种新技术生产配套示范项目</t>
  </si>
  <si>
    <t>包头市信步闲庭农民专业合作社</t>
  </si>
  <si>
    <t>九原区哈林格尔镇打圪坝村</t>
  </si>
  <si>
    <t>2018年内蒙古自治区包头市九原区30亩日光温室墙体保温新建项目</t>
  </si>
  <si>
    <t>包头市顺仓种养殖农民专业合作社</t>
  </si>
  <si>
    <t>养 
殖
类</t>
  </si>
  <si>
    <t>2018年内蒙古自治区包头市土右旗年出栏500头生猪养殖项目</t>
  </si>
  <si>
    <t>土右旗王三成种养殖专业合作社</t>
  </si>
  <si>
    <t>土右旗将军尧镇王三成村</t>
  </si>
  <si>
    <t>2018年内蒙古自治区包头市九原区500头种猪养殖项目</t>
  </si>
  <si>
    <t>九原区沃圣养殖场（养殖大户）</t>
  </si>
  <si>
    <t>九原区阿嘎如泰苏木阿嘎如泰嘎查</t>
  </si>
  <si>
    <t>2018年内蒙古自治区包头市九原区1000头奶牛养殖扩建项目</t>
  </si>
  <si>
    <t>包头久元牧业有限责任公司</t>
  </si>
  <si>
    <t>九原区萨如拉街道办事处第八居委会</t>
  </si>
  <si>
    <t>2018年内蒙古包头市石拐区1000头祖代种猪养殖基地建设项目</t>
  </si>
  <si>
    <t>包头市希望德康生猪养殖有限公司</t>
  </si>
  <si>
    <t>石拐区鸡毛窑子村</t>
  </si>
  <si>
    <t>2018年内蒙古自治区包头市九原区1000头奶牛养殖基地新建项目</t>
  </si>
  <si>
    <t>包头市圣高旺牧业有限责任公司</t>
  </si>
  <si>
    <t>九原区阿嘎如泰苏木梅力更嘎查</t>
  </si>
  <si>
    <t>储藏加工类</t>
  </si>
  <si>
    <t>合计（10个）</t>
  </si>
  <si>
    <t>2018年内蒙古自治区包头市达茂联合旗2000吨玉米熟食保鲜深加工生产基地新建项目</t>
  </si>
  <si>
    <t>达茂旗西口子农牧业专业合作社</t>
  </si>
  <si>
    <t>达茂旗乌克忽洞镇</t>
  </si>
  <si>
    <t>2018年内蒙古自治区包头市九原区5000吨瓜果蔬菜交易市场建设项目</t>
  </si>
  <si>
    <t>包头市广恒农民专业合作社</t>
  </si>
  <si>
    <t>九原区哈业胡同镇新胜三村</t>
  </si>
  <si>
    <t>2018年内蒙古包头市东河区1000吨蔬菜瓜果贮藏保鲜建设项目</t>
  </si>
  <si>
    <t>包头市耘鹿种养殖农民专业合作社</t>
  </si>
  <si>
    <t>东河区沙尔沁镇</t>
  </si>
  <si>
    <t>畜禽乳</t>
  </si>
  <si>
    <t>2018年内蒙古自治区包头市达茂联合旗200吨羊屠宰加工车间扩建项目</t>
  </si>
  <si>
    <t>包头市达茂联合旗宏达
有限责任公司</t>
  </si>
  <si>
    <t>达茂旗百灵庙镇</t>
  </si>
  <si>
    <t>2018年内蒙古自治区包头市达茂联合旗3600吨乳制品加工车间新建项目</t>
  </si>
  <si>
    <t>内蒙古玛嘎塔勒民族食品有限责任公司</t>
  </si>
  <si>
    <t>达茂旗黄花滩
食品加工园区</t>
  </si>
  <si>
    <t>2018年内蒙古包头市固阳县300吨乳制品加工改建项目</t>
  </si>
  <si>
    <t>包头市龙驹农牧业科技有限公司</t>
  </si>
  <si>
    <t>固阳县金山镇旧城村</t>
  </si>
  <si>
    <t>粮油</t>
  </si>
  <si>
    <t>2018年内蒙古包头市固阳县800吨杂粮加工新建项目</t>
  </si>
  <si>
    <t>内蒙古固阳县二姑舅农粮专业合作社</t>
  </si>
  <si>
    <t>固阳县怀朔镇       二约地村</t>
  </si>
  <si>
    <t>2018年内蒙古包头市固阳县3500吨杂粮加工扩建项目</t>
  </si>
  <si>
    <t>内蒙古蒙降三高食品有限责任公司</t>
  </si>
  <si>
    <t>固阳县金山镇       农牧业产业园区</t>
  </si>
  <si>
    <t>2018年内蒙古自治区包头市土右旗40万斤小麦麦片加工项目</t>
  </si>
  <si>
    <t>包头市土默川特色农业发展有限责任公司</t>
  </si>
  <si>
    <t>土右旗海子乡黑训营村</t>
  </si>
  <si>
    <t>生物有机肥</t>
  </si>
  <si>
    <t>2018年内蒙古自治区包头市达茂联合旗5000吨有机肥加工新建项目</t>
  </si>
  <si>
    <t>达茂旗宝龙农牧业发展有限公司</t>
  </si>
  <si>
    <t>达茂旗乌克忽洞镇康卜小区</t>
  </si>
  <si>
    <t>2018已下达资金</t>
    <phoneticPr fontId="18" type="noConversion"/>
  </si>
  <si>
    <t>合计</t>
    <phoneticPr fontId="18" type="noConversion"/>
  </si>
  <si>
    <t>上级</t>
    <phoneticPr fontId="18" type="noConversion"/>
  </si>
  <si>
    <t>市本级</t>
    <phoneticPr fontId="18" type="noConversion"/>
  </si>
  <si>
    <t>单位：万元</t>
    <phoneticPr fontId="18" type="noConversion"/>
  </si>
  <si>
    <t>建设进展情况</t>
    <phoneticPr fontId="18" type="noConversion"/>
  </si>
  <si>
    <t>已完工并验收</t>
    <phoneticPr fontId="18" type="noConversion"/>
  </si>
  <si>
    <t>已完工未验收</t>
    <phoneticPr fontId="18" type="noConversion"/>
  </si>
  <si>
    <t>未完工</t>
    <phoneticPr fontId="18" type="noConversion"/>
  </si>
  <si>
    <t>未完工</t>
    <phoneticPr fontId="18" type="noConversion"/>
  </si>
  <si>
    <t>未开工</t>
    <phoneticPr fontId="18" type="noConversion"/>
  </si>
  <si>
    <t>未开工</t>
    <phoneticPr fontId="18" type="noConversion"/>
  </si>
  <si>
    <t>自治区财政资金</t>
    <phoneticPr fontId="18" type="noConversion"/>
  </si>
  <si>
    <t>包头市财政资金</t>
    <phoneticPr fontId="18" type="noConversion"/>
  </si>
  <si>
    <t>旗县区/项目名称　</t>
    <phoneticPr fontId="18" type="noConversion"/>
  </si>
  <si>
    <t>土右旗小计（4个）</t>
    <phoneticPr fontId="18" type="noConversion"/>
  </si>
  <si>
    <t>达茂旗小计（4个）</t>
    <phoneticPr fontId="18" type="noConversion"/>
  </si>
  <si>
    <t>固阳县小计（3个）</t>
    <phoneticPr fontId="18" type="noConversion"/>
  </si>
  <si>
    <t>九原区小计（7个）</t>
    <phoneticPr fontId="18" type="noConversion"/>
  </si>
  <si>
    <t>东河区小计（1个）</t>
    <phoneticPr fontId="18" type="noConversion"/>
  </si>
  <si>
    <t>石拐区小计（1个）</t>
    <phoneticPr fontId="18" type="noConversion"/>
  </si>
  <si>
    <t>未开工</t>
    <phoneticPr fontId="18" type="noConversion"/>
  </si>
  <si>
    <t>未开工</t>
    <phoneticPr fontId="18" type="noConversion"/>
  </si>
  <si>
    <t>包头市达茂联合旗宏达有限责任公司</t>
    <phoneticPr fontId="18" type="noConversion"/>
  </si>
  <si>
    <t>2018年内蒙古包头市石拐区1000头祖代种猪养殖基地建设</t>
    <phoneticPr fontId="18" type="noConversion"/>
  </si>
  <si>
    <t>2018年内蒙古包头市东河区1000吨蔬菜瓜果贮藏保鲜建设</t>
    <phoneticPr fontId="18" type="noConversion"/>
  </si>
  <si>
    <t>2018年内蒙古自治区包头市九原区500头种猪养殖</t>
    <phoneticPr fontId="18" type="noConversion"/>
  </si>
  <si>
    <t>2018年内蒙古自治区包头市九原区40亩名优特果蔬新品种新技术生产配套示范</t>
    <phoneticPr fontId="18" type="noConversion"/>
  </si>
  <si>
    <t>2018年内蒙古自治区包头市九原区1000头奶牛养殖基地新建</t>
    <phoneticPr fontId="18" type="noConversion"/>
  </si>
  <si>
    <t>2018年内蒙古自治区包头市九原区30亩温室墙体保温新建</t>
    <phoneticPr fontId="18" type="noConversion"/>
  </si>
  <si>
    <t>2018年内蒙古自治区包头市九原区30亩日光温室墙体保温新建</t>
    <phoneticPr fontId="18" type="noConversion"/>
  </si>
  <si>
    <t>2018年内蒙古自治区包头市九原区5000吨瓜果蔬菜交易市场建设</t>
    <phoneticPr fontId="18" type="noConversion"/>
  </si>
  <si>
    <t>2018年内蒙古自治区包头市九原区1000头奶牛养殖扩建</t>
    <phoneticPr fontId="18" type="noConversion"/>
  </si>
  <si>
    <t>2018年内蒙古包头市固阳县800吨杂粮加工新建</t>
    <phoneticPr fontId="18" type="noConversion"/>
  </si>
  <si>
    <t>2018年内蒙古包头市固阳县3500吨杂粮加工扩建</t>
    <phoneticPr fontId="18" type="noConversion"/>
  </si>
  <si>
    <t>2018年内蒙古包头市固阳县300吨乳制品加工改建</t>
    <phoneticPr fontId="18" type="noConversion"/>
  </si>
  <si>
    <t>2018年内蒙古自治区包头市达茂联合旗3600吨乳制品加工车间新建</t>
    <phoneticPr fontId="18" type="noConversion"/>
  </si>
  <si>
    <t>2018年内蒙古自治区包头市达茂联合旗5000吨有机肥加工新建</t>
    <phoneticPr fontId="18" type="noConversion"/>
  </si>
  <si>
    <t>2018年内蒙古自治区包头市达茂联合旗200吨羊屠宰加工车间扩建</t>
    <phoneticPr fontId="18" type="noConversion"/>
  </si>
  <si>
    <t>2018年内蒙古自治区包头市达茂联合旗2000吨玉米熟食保鲜深加工生产基地新建</t>
    <phoneticPr fontId="18" type="noConversion"/>
  </si>
  <si>
    <t>2018年内蒙古自治区包头市土右旗年产8万公斤果蔬种植</t>
    <phoneticPr fontId="18" type="noConversion"/>
  </si>
  <si>
    <t>2018年内蒙古自治区包头市土右旗40万斤小麦麦片加工</t>
    <phoneticPr fontId="18" type="noConversion"/>
  </si>
  <si>
    <t>2018年内蒙古自治区包头市土右旗60万公斤特色优势蔬菜种植基地新建</t>
    <phoneticPr fontId="18" type="noConversion"/>
  </si>
  <si>
    <t>2018年内蒙古自治区包头市土右旗年出栏500头生猪养殖</t>
    <phoneticPr fontId="18" type="noConversion"/>
  </si>
  <si>
    <t>本次下达资金</t>
    <phoneticPr fontId="18" type="noConversion"/>
  </si>
  <si>
    <t>2018年农业综合开发产业化发展财政补助项目资金分配表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</si>
</sst>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);[Red]\(#,##0\)"/>
  </numFmts>
  <fonts count="32" x14ac:knownFonts="1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Arial Narrow"/>
      <family val="2"/>
    </font>
    <font>
      <b/>
      <sz val="12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25" fillId="3" borderId="8" applyNumberFormat="0" applyFont="0" applyAlignment="0" applyProtection="0">
      <alignment vertical="center"/>
    </xf>
  </cellStyleXfs>
  <cellXfs count="120">
    <xf numFmtId="0" fontId="0" fillId="0" borderId="0" xfId="0">
      <alignment vertical="center"/>
    </xf>
    <xf numFmtId="0" fontId="18" fillId="0" borderId="0" xfId="25" applyFont="1" applyAlignment="1"/>
    <xf numFmtId="0" fontId="19" fillId="0" borderId="0" xfId="25" applyFont="1" applyAlignment="1"/>
    <xf numFmtId="0" fontId="19" fillId="0" borderId="0" xfId="25" applyFont="1">
      <alignment vertical="center"/>
    </xf>
    <xf numFmtId="0" fontId="19" fillId="0" borderId="0" xfId="36" applyFont="1" applyFill="1" applyBorder="1" applyAlignment="1"/>
    <xf numFmtId="0" fontId="1" fillId="0" borderId="0" xfId="25" applyFill="1">
      <alignment vertical="center"/>
    </xf>
    <xf numFmtId="0" fontId="1" fillId="0" borderId="0" xfId="25" applyFill="1" applyAlignment="1"/>
    <xf numFmtId="0" fontId="1" fillId="0" borderId="0" xfId="25" applyFill="1" applyBorder="1" applyAlignment="1"/>
    <xf numFmtId="0" fontId="1" fillId="0" borderId="0" xfId="25" applyFill="1" applyBorder="1">
      <alignment vertical="center"/>
    </xf>
    <xf numFmtId="0" fontId="1" fillId="0" borderId="0" xfId="25" applyFont="1" applyFill="1" applyAlignment="1">
      <alignment horizontal="left"/>
    </xf>
    <xf numFmtId="0" fontId="20" fillId="0" borderId="0" xfId="25" applyFont="1" applyFill="1" applyAlignment="1">
      <alignment horizontal="left"/>
    </xf>
    <xf numFmtId="0" fontId="20" fillId="0" borderId="0" xfId="25" applyFont="1" applyFill="1" applyAlignment="1">
      <alignment horizontal="center"/>
    </xf>
    <xf numFmtId="0" fontId="18" fillId="0" borderId="0" xfId="25" applyFont="1" applyFill="1" applyBorder="1" applyAlignment="1"/>
    <xf numFmtId="0" fontId="19" fillId="0" borderId="0" xfId="25" applyFont="1" applyFill="1" applyBorder="1" applyAlignment="1"/>
    <xf numFmtId="0" fontId="19" fillId="0" borderId="0" xfId="25" applyFont="1" applyFill="1" applyBorder="1">
      <alignment vertical="center"/>
    </xf>
    <xf numFmtId="0" fontId="22" fillId="0" borderId="9" xfId="25" applyFont="1" applyFill="1" applyBorder="1" applyAlignment="1">
      <alignment horizontal="center" vertical="center" wrapText="1"/>
    </xf>
    <xf numFmtId="0" fontId="1" fillId="0" borderId="0" xfId="25" applyFont="1" applyFill="1" applyAlignment="1"/>
    <xf numFmtId="0" fontId="19" fillId="0" borderId="0" xfId="25" applyFont="1" applyAlignment="1">
      <alignment vertical="center"/>
    </xf>
    <xf numFmtId="0" fontId="19" fillId="0" borderId="0" xfId="36" applyFont="1" applyFill="1" applyBorder="1" applyAlignment="1">
      <alignment vertical="center"/>
    </xf>
    <xf numFmtId="0" fontId="19" fillId="0" borderId="0" xfId="36" applyFont="1" applyFill="1" applyAlignment="1">
      <alignment vertical="center"/>
    </xf>
    <xf numFmtId="0" fontId="1" fillId="0" borderId="0" xfId="25" applyFill="1" applyAlignment="1">
      <alignment horizontal="left"/>
    </xf>
    <xf numFmtId="0" fontId="19" fillId="0" borderId="0" xfId="36" applyFont="1" applyFill="1" applyAlignment="1"/>
    <xf numFmtId="0" fontId="1" fillId="0" borderId="0" xfId="25" applyFill="1" applyAlignment="1">
      <alignment horizontal="center"/>
    </xf>
    <xf numFmtId="0" fontId="23" fillId="0" borderId="9" xfId="25" applyFont="1" applyFill="1" applyBorder="1" applyAlignment="1">
      <alignment horizontal="center" vertical="center" wrapText="1"/>
    </xf>
    <xf numFmtId="0" fontId="24" fillId="0" borderId="9" xfId="25" applyFont="1" applyFill="1" applyBorder="1" applyAlignment="1">
      <alignment horizontal="center" vertical="center" wrapText="1"/>
    </xf>
    <xf numFmtId="0" fontId="1" fillId="0" borderId="9" xfId="25" applyFont="1" applyFill="1" applyBorder="1" applyAlignment="1">
      <alignment horizontal="center" vertical="center" wrapText="1"/>
    </xf>
    <xf numFmtId="0" fontId="1" fillId="0" borderId="9" xfId="31" applyFont="1" applyBorder="1" applyAlignment="1">
      <alignment horizontal="center" vertical="center" wrapText="1"/>
    </xf>
    <xf numFmtId="0" fontId="1" fillId="0" borderId="9" xfId="25" applyFont="1" applyFill="1" applyBorder="1" applyAlignment="1">
      <alignment vertical="center" wrapText="1"/>
    </xf>
    <xf numFmtId="0" fontId="1" fillId="0" borderId="9" xfId="36" applyFont="1" applyFill="1" applyBorder="1" applyAlignment="1">
      <alignment horizontal="center" vertical="center" wrapText="1"/>
    </xf>
    <xf numFmtId="0" fontId="1" fillId="0" borderId="9" xfId="32" applyFont="1" applyBorder="1" applyAlignment="1">
      <alignment horizontal="center" vertical="center" wrapText="1"/>
    </xf>
    <xf numFmtId="0" fontId="20" fillId="0" borderId="9" xfId="27" applyNumberFormat="1" applyFont="1" applyFill="1" applyBorder="1" applyAlignment="1">
      <alignment horizontal="center" vertical="center" wrapText="1"/>
    </xf>
    <xf numFmtId="0" fontId="23" fillId="0" borderId="9" xfId="36" applyFont="1" applyFill="1" applyBorder="1" applyAlignment="1">
      <alignment horizontal="center" vertical="center" wrapText="1"/>
    </xf>
    <xf numFmtId="0" fontId="20" fillId="4" borderId="9" xfId="27" applyNumberFormat="1" applyFont="1" applyFill="1" applyBorder="1" applyAlignment="1">
      <alignment horizontal="center" vertical="center" wrapText="1"/>
    </xf>
    <xf numFmtId="0" fontId="20" fillId="0" borderId="9" xfId="29" applyFont="1" applyFill="1" applyBorder="1" applyAlignment="1" applyProtection="1">
      <alignment horizontal="center" vertical="center" wrapText="1"/>
    </xf>
    <xf numFmtId="0" fontId="20" fillId="0" borderId="9" xfId="29" applyFont="1" applyFill="1" applyBorder="1" applyAlignment="1">
      <alignment horizontal="center" vertical="center" wrapText="1"/>
    </xf>
    <xf numFmtId="0" fontId="20" fillId="0" borderId="9" xfId="28" applyNumberFormat="1" applyFont="1" applyFill="1" applyBorder="1" applyAlignment="1">
      <alignment horizontal="center" vertical="center" wrapText="1"/>
    </xf>
    <xf numFmtId="0" fontId="23" fillId="0" borderId="9" xfId="25" applyFont="1" applyFill="1" applyBorder="1" applyAlignment="1">
      <alignment horizontal="center" vertical="center"/>
    </xf>
    <xf numFmtId="0" fontId="1" fillId="0" borderId="0" xfId="25" applyFill="1" applyAlignment="1">
      <alignment horizontal="center" vertical="center"/>
    </xf>
    <xf numFmtId="0" fontId="1" fillId="0" borderId="0" xfId="25" applyFont="1" applyFill="1" applyAlignment="1">
      <alignment horizontal="center" vertical="center"/>
    </xf>
    <xf numFmtId="0" fontId="20" fillId="0" borderId="9" xfId="25" applyFont="1" applyFill="1" applyBorder="1" applyAlignment="1">
      <alignment horizontal="center" vertical="center" wrapText="1"/>
    </xf>
    <xf numFmtId="0" fontId="1" fillId="0" borderId="9" xfId="36" applyFont="1" applyFill="1" applyBorder="1" applyAlignment="1">
      <alignment vertical="center" wrapText="1"/>
    </xf>
    <xf numFmtId="176" fontId="1" fillId="0" borderId="0" xfId="25" applyNumberFormat="1" applyFill="1" applyAlignment="1"/>
    <xf numFmtId="176" fontId="1" fillId="0" borderId="0" xfId="25" applyNumberFormat="1" applyFont="1" applyFill="1" applyBorder="1" applyAlignment="1">
      <alignment horizontal="left"/>
    </xf>
    <xf numFmtId="0" fontId="20" fillId="0" borderId="11" xfId="25" applyFont="1" applyFill="1" applyBorder="1" applyAlignment="1">
      <alignment horizontal="center"/>
    </xf>
    <xf numFmtId="0" fontId="19" fillId="19" borderId="0" xfId="25" applyFont="1" applyFill="1" applyAlignment="1">
      <alignment vertical="center"/>
    </xf>
    <xf numFmtId="0" fontId="19" fillId="19" borderId="0" xfId="36" applyFont="1" applyFill="1" applyBorder="1" applyAlignment="1">
      <alignment vertical="center"/>
    </xf>
    <xf numFmtId="0" fontId="19" fillId="19" borderId="0" xfId="36" applyFont="1" applyFill="1" applyAlignment="1">
      <alignment vertical="center"/>
    </xf>
    <xf numFmtId="0" fontId="27" fillId="0" borderId="9" xfId="25" applyFont="1" applyFill="1" applyBorder="1" applyAlignment="1">
      <alignment horizontal="center" vertical="center" wrapText="1"/>
    </xf>
    <xf numFmtId="0" fontId="28" fillId="0" borderId="9" xfId="29" applyFont="1" applyFill="1" applyBorder="1" applyAlignment="1" applyProtection="1">
      <alignment horizontal="center" vertical="center" wrapText="1"/>
    </xf>
    <xf numFmtId="0" fontId="28" fillId="0" borderId="9" xfId="25" applyFont="1" applyFill="1" applyBorder="1" applyAlignment="1">
      <alignment horizontal="center" vertical="center" wrapText="1"/>
    </xf>
    <xf numFmtId="177" fontId="27" fillId="0" borderId="9" xfId="25" applyNumberFormat="1" applyFont="1" applyFill="1" applyBorder="1" applyAlignment="1">
      <alignment horizontal="center" vertical="center" wrapText="1"/>
    </xf>
    <xf numFmtId="177" fontId="29" fillId="0" borderId="9" xfId="30" applyNumberFormat="1" applyFont="1" applyFill="1" applyBorder="1" applyAlignment="1">
      <alignment horizontal="center" vertical="center" wrapText="1"/>
    </xf>
    <xf numFmtId="177" fontId="28" fillId="0" borderId="9" xfId="36" applyNumberFormat="1" applyFont="1" applyFill="1" applyBorder="1" applyAlignment="1">
      <alignment horizontal="center" vertical="center" wrapText="1"/>
    </xf>
    <xf numFmtId="177" fontId="30" fillId="0" borderId="9" xfId="36" applyNumberFormat="1" applyFont="1" applyFill="1" applyBorder="1" applyAlignment="1">
      <alignment horizontal="center" vertical="center" wrapText="1"/>
    </xf>
    <xf numFmtId="177" fontId="28" fillId="0" borderId="9" xfId="30" applyNumberFormat="1" applyFont="1" applyFill="1" applyBorder="1" applyAlignment="1">
      <alignment horizontal="center" vertical="center" wrapText="1"/>
    </xf>
    <xf numFmtId="177" fontId="27" fillId="0" borderId="9" xfId="30" applyNumberFormat="1" applyFont="1" applyFill="1" applyBorder="1" applyAlignment="1">
      <alignment horizontal="center" vertical="center" wrapText="1"/>
    </xf>
    <xf numFmtId="177" fontId="31" fillId="0" borderId="9" xfId="25" applyNumberFormat="1" applyFont="1" applyFill="1" applyBorder="1" applyAlignment="1">
      <alignment horizontal="center" vertical="center" wrapText="1"/>
    </xf>
    <xf numFmtId="177" fontId="28" fillId="0" borderId="9" xfId="31" applyNumberFormat="1" applyFont="1" applyFill="1" applyBorder="1" applyAlignment="1">
      <alignment horizontal="center" vertical="center" wrapText="1"/>
    </xf>
    <xf numFmtId="177" fontId="29" fillId="0" borderId="9" xfId="31" applyNumberFormat="1" applyFont="1" applyFill="1" applyBorder="1" applyAlignment="1">
      <alignment horizontal="center" vertical="center"/>
    </xf>
    <xf numFmtId="177" fontId="29" fillId="0" borderId="9" xfId="36" applyNumberFormat="1" applyFont="1" applyFill="1" applyBorder="1" applyAlignment="1">
      <alignment horizontal="center" vertical="center" wrapText="1"/>
    </xf>
    <xf numFmtId="177" fontId="29" fillId="0" borderId="9" xfId="31" applyNumberFormat="1" applyFont="1" applyBorder="1" applyAlignment="1">
      <alignment horizontal="center" vertical="center" wrapText="1"/>
    </xf>
    <xf numFmtId="177" fontId="29" fillId="0" borderId="9" xfId="25" applyNumberFormat="1" applyFont="1" applyFill="1" applyBorder="1" applyAlignment="1">
      <alignment horizontal="center" vertical="center" wrapText="1"/>
    </xf>
    <xf numFmtId="177" fontId="30" fillId="0" borderId="9" xfId="25" applyNumberFormat="1" applyFont="1" applyFill="1" applyBorder="1" applyAlignment="1">
      <alignment horizontal="center" vertical="center" wrapText="1"/>
    </xf>
    <xf numFmtId="177" fontId="28" fillId="4" borderId="9" xfId="26" applyNumberFormat="1" applyFont="1" applyFill="1" applyBorder="1" applyAlignment="1">
      <alignment horizontal="center" vertical="center"/>
    </xf>
    <xf numFmtId="177" fontId="28" fillId="0" borderId="14" xfId="35" applyNumberFormat="1" applyFont="1" applyFill="1" applyBorder="1" applyAlignment="1">
      <alignment horizontal="center" vertical="center"/>
    </xf>
    <xf numFmtId="177" fontId="28" fillId="0" borderId="9" xfId="26" applyNumberFormat="1" applyFont="1" applyFill="1" applyBorder="1" applyAlignment="1">
      <alignment horizontal="center" vertical="center" wrapText="1"/>
    </xf>
    <xf numFmtId="0" fontId="28" fillId="0" borderId="9" xfId="29" applyFont="1" applyFill="1" applyBorder="1" applyAlignment="1">
      <alignment horizontal="left" vertical="center" wrapText="1"/>
    </xf>
    <xf numFmtId="0" fontId="28" fillId="0" borderId="9" xfId="29" applyFont="1" applyFill="1" applyBorder="1" applyAlignment="1" applyProtection="1">
      <alignment horizontal="left" vertical="center" wrapText="1"/>
    </xf>
    <xf numFmtId="0" fontId="29" fillId="0" borderId="9" xfId="25" applyFont="1" applyFill="1" applyBorder="1" applyAlignment="1">
      <alignment horizontal="left" vertical="center" wrapText="1"/>
    </xf>
    <xf numFmtId="0" fontId="28" fillId="0" borderId="9" xfId="25" applyFont="1" applyFill="1" applyBorder="1" applyAlignment="1">
      <alignment horizontal="left" vertical="center" wrapText="1"/>
    </xf>
    <xf numFmtId="0" fontId="29" fillId="0" borderId="9" xfId="33" applyFont="1" applyBorder="1" applyAlignment="1">
      <alignment horizontal="left" vertical="center" wrapText="1"/>
    </xf>
    <xf numFmtId="0" fontId="28" fillId="0" borderId="9" xfId="33" applyFont="1" applyBorder="1" applyAlignment="1">
      <alignment horizontal="left" vertical="center" wrapText="1"/>
    </xf>
    <xf numFmtId="0" fontId="29" fillId="0" borderId="9" xfId="31" applyFont="1" applyBorder="1" applyAlignment="1">
      <alignment horizontal="left" vertical="center" wrapText="1"/>
    </xf>
    <xf numFmtId="0" fontId="28" fillId="4" borderId="9" xfId="27" applyNumberFormat="1" applyFont="1" applyFill="1" applyBorder="1" applyAlignment="1">
      <alignment horizontal="left" vertical="center" wrapText="1"/>
    </xf>
    <xf numFmtId="0" fontId="28" fillId="0" borderId="9" xfId="27" applyNumberFormat="1" applyFont="1" applyFill="1" applyBorder="1" applyAlignment="1">
      <alignment horizontal="left" vertical="center" wrapText="1"/>
    </xf>
    <xf numFmtId="0" fontId="28" fillId="0" borderId="9" xfId="28" applyNumberFormat="1" applyFont="1" applyFill="1" applyBorder="1" applyAlignment="1">
      <alignment horizontal="left" vertical="center" wrapText="1"/>
    </xf>
    <xf numFmtId="0" fontId="23" fillId="0" borderId="9" xfId="25" applyFont="1" applyFill="1" applyBorder="1" applyAlignment="1">
      <alignment horizontal="center" vertical="center" wrapText="1"/>
    </xf>
    <xf numFmtId="176" fontId="23" fillId="0" borderId="9" xfId="25" applyNumberFormat="1" applyFont="1" applyFill="1" applyBorder="1" applyAlignment="1">
      <alignment horizontal="center" vertical="center" wrapText="1"/>
    </xf>
    <xf numFmtId="0" fontId="23" fillId="0" borderId="10" xfId="25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left"/>
    </xf>
    <xf numFmtId="0" fontId="1" fillId="0" borderId="0" xfId="25" applyFont="1" applyFill="1" applyAlignment="1">
      <alignment horizontal="center"/>
    </xf>
    <xf numFmtId="0" fontId="21" fillId="0" borderId="0" xfId="25" applyFont="1" applyFill="1" applyAlignment="1">
      <alignment horizontal="center"/>
    </xf>
    <xf numFmtId="0" fontId="21" fillId="0" borderId="0" xfId="25" applyFont="1" applyFill="1" applyAlignment="1">
      <alignment horizontal="center" vertical="center"/>
    </xf>
    <xf numFmtId="0" fontId="1" fillId="0" borderId="0" xfId="25" applyFont="1" applyFill="1" applyBorder="1" applyAlignment="1">
      <alignment horizontal="left"/>
    </xf>
    <xf numFmtId="0" fontId="23" fillId="0" borderId="9" xfId="25" applyFont="1" applyFill="1" applyBorder="1" applyAlignment="1">
      <alignment horizontal="center" vertical="center"/>
    </xf>
    <xf numFmtId="0" fontId="23" fillId="0" borderId="9" xfId="25" applyFont="1" applyFill="1" applyBorder="1" applyAlignment="1">
      <alignment horizontal="center" vertical="center" textRotation="255" wrapText="1"/>
    </xf>
    <xf numFmtId="0" fontId="24" fillId="0" borderId="9" xfId="25" applyFont="1" applyFill="1" applyBorder="1" applyAlignment="1">
      <alignment horizontal="center" vertical="center" wrapText="1"/>
    </xf>
    <xf numFmtId="0" fontId="23" fillId="0" borderId="9" xfId="36" applyFont="1" applyFill="1" applyBorder="1" applyAlignment="1">
      <alignment horizontal="center" vertical="center" wrapText="1"/>
    </xf>
    <xf numFmtId="0" fontId="23" fillId="0" borderId="14" xfId="25" applyFont="1" applyFill="1" applyBorder="1" applyAlignment="1">
      <alignment horizontal="center" vertical="center" wrapText="1"/>
    </xf>
    <xf numFmtId="0" fontId="26" fillId="0" borderId="0" xfId="25" applyFont="1" applyFill="1" applyAlignment="1">
      <alignment horizontal="center"/>
    </xf>
    <xf numFmtId="0" fontId="23" fillId="0" borderId="15" xfId="25" applyFont="1" applyFill="1" applyBorder="1" applyAlignment="1">
      <alignment horizontal="center" vertical="center" wrapText="1"/>
    </xf>
    <xf numFmtId="0" fontId="23" fillId="0" borderId="12" xfId="25" applyFont="1" applyFill="1" applyBorder="1" applyAlignment="1">
      <alignment horizontal="center" vertical="center" wrapText="1"/>
    </xf>
    <xf numFmtId="0" fontId="23" fillId="0" borderId="16" xfId="25" applyFont="1" applyFill="1" applyBorder="1" applyAlignment="1">
      <alignment horizontal="center" vertical="center" wrapText="1"/>
    </xf>
    <xf numFmtId="0" fontId="23" fillId="0" borderId="13" xfId="25" applyFont="1" applyFill="1" applyBorder="1" applyAlignment="1">
      <alignment horizontal="center" vertical="center" wrapText="1"/>
    </xf>
    <xf numFmtId="0" fontId="20" fillId="0" borderId="11" xfId="25" applyFont="1" applyFill="1" applyBorder="1" applyAlignment="1">
      <alignment horizontal="center"/>
    </xf>
    <xf numFmtId="176" fontId="1" fillId="0" borderId="0" xfId="25" applyNumberFormat="1" applyFont="1" applyFill="1" applyBorder="1" applyAlignment="1">
      <alignment horizontal="left"/>
    </xf>
    <xf numFmtId="0" fontId="22" fillId="19" borderId="9" xfId="25" applyFont="1" applyFill="1" applyBorder="1" applyAlignment="1">
      <alignment horizontal="center" vertical="center" wrapText="1"/>
    </xf>
    <xf numFmtId="0" fontId="28" fillId="19" borderId="9" xfId="29" applyFont="1" applyFill="1" applyBorder="1" applyAlignment="1">
      <alignment horizontal="left" vertical="center" wrapText="1"/>
    </xf>
    <xf numFmtId="0" fontId="28" fillId="19" borderId="9" xfId="29" applyFont="1" applyFill="1" applyBorder="1" applyAlignment="1" applyProtection="1">
      <alignment horizontal="left" vertical="center" wrapText="1"/>
    </xf>
    <xf numFmtId="0" fontId="28" fillId="19" borderId="9" xfId="29" applyFont="1" applyFill="1" applyBorder="1" applyAlignment="1" applyProtection="1">
      <alignment horizontal="center" vertical="center" wrapText="1"/>
    </xf>
    <xf numFmtId="177" fontId="29" fillId="19" borderId="9" xfId="30" applyNumberFormat="1" applyFont="1" applyFill="1" applyBorder="1" applyAlignment="1">
      <alignment horizontal="center" vertical="center" wrapText="1"/>
    </xf>
    <xf numFmtId="177" fontId="28" fillId="19" borderId="9" xfId="36" applyNumberFormat="1" applyFont="1" applyFill="1" applyBorder="1" applyAlignment="1">
      <alignment horizontal="center" vertical="center" wrapText="1"/>
    </xf>
    <xf numFmtId="177" fontId="30" fillId="19" borderId="9" xfId="36" applyNumberFormat="1" applyFont="1" applyFill="1" applyBorder="1" applyAlignment="1">
      <alignment horizontal="center" vertical="center" wrapText="1"/>
    </xf>
    <xf numFmtId="0" fontId="29" fillId="19" borderId="9" xfId="32" applyFont="1" applyFill="1" applyBorder="1" applyAlignment="1">
      <alignment horizontal="left" vertical="center" wrapText="1"/>
    </xf>
    <xf numFmtId="0" fontId="29" fillId="19" borderId="12" xfId="32" applyFont="1" applyFill="1" applyBorder="1" applyAlignment="1">
      <alignment horizontal="center" vertical="center" wrapText="1"/>
    </xf>
    <xf numFmtId="177" fontId="29" fillId="19" borderId="12" xfId="34" applyNumberFormat="1" applyFont="1" applyFill="1" applyBorder="1" applyAlignment="1">
      <alignment horizontal="center" vertical="center" wrapText="1"/>
    </xf>
    <xf numFmtId="177" fontId="29" fillId="19" borderId="13" xfId="34" applyNumberFormat="1" applyFont="1" applyFill="1" applyBorder="1" applyAlignment="1">
      <alignment horizontal="center" vertical="center" wrapText="1"/>
    </xf>
    <xf numFmtId="177" fontId="29" fillId="19" borderId="9" xfId="36" applyNumberFormat="1" applyFont="1" applyFill="1" applyBorder="1" applyAlignment="1">
      <alignment horizontal="center" vertical="center" wrapText="1"/>
    </xf>
    <xf numFmtId="177" fontId="29" fillId="19" borderId="9" xfId="34" applyNumberFormat="1" applyFont="1" applyFill="1" applyBorder="1" applyAlignment="1">
      <alignment horizontal="center" vertical="center"/>
    </xf>
    <xf numFmtId="177" fontId="31" fillId="19" borderId="9" xfId="36" applyNumberFormat="1" applyFont="1" applyFill="1" applyBorder="1" applyAlignment="1">
      <alignment horizontal="center" vertical="center" wrapText="1"/>
    </xf>
    <xf numFmtId="177" fontId="29" fillId="19" borderId="9" xfId="34" applyNumberFormat="1" applyFont="1" applyFill="1" applyBorder="1" applyAlignment="1">
      <alignment horizontal="center" vertical="center" wrapText="1"/>
    </xf>
    <xf numFmtId="177" fontId="29" fillId="19" borderId="10" xfId="34" applyNumberFormat="1" applyFont="1" applyFill="1" applyBorder="1" applyAlignment="1">
      <alignment horizontal="center" vertical="center"/>
    </xf>
    <xf numFmtId="0" fontId="29" fillId="19" borderId="9" xfId="31" applyFont="1" applyFill="1" applyBorder="1" applyAlignment="1">
      <alignment horizontal="left" vertical="center" wrapText="1"/>
    </xf>
    <xf numFmtId="0" fontId="29" fillId="19" borderId="9" xfId="31" applyFont="1" applyFill="1" applyBorder="1" applyAlignment="1">
      <alignment horizontal="center" vertical="center" wrapText="1"/>
    </xf>
    <xf numFmtId="177" fontId="29" fillId="19" borderId="9" xfId="31" applyNumberFormat="1" applyFont="1" applyFill="1" applyBorder="1" applyAlignment="1">
      <alignment horizontal="center" vertical="center" wrapText="1"/>
    </xf>
    <xf numFmtId="0" fontId="28" fillId="19" borderId="9" xfId="27" applyNumberFormat="1" applyFont="1" applyFill="1" applyBorder="1" applyAlignment="1">
      <alignment horizontal="left" vertical="center" wrapText="1"/>
    </xf>
    <xf numFmtId="0" fontId="28" fillId="19" borderId="9" xfId="27" applyNumberFormat="1" applyFont="1" applyFill="1" applyBorder="1" applyAlignment="1">
      <alignment horizontal="center" vertical="center" wrapText="1"/>
    </xf>
    <xf numFmtId="177" fontId="28" fillId="19" borderId="9" xfId="26" applyNumberFormat="1" applyFont="1" applyFill="1" applyBorder="1" applyAlignment="1">
      <alignment horizontal="center" vertical="center"/>
    </xf>
    <xf numFmtId="177" fontId="28" fillId="19" borderId="14" xfId="35" applyNumberFormat="1" applyFont="1" applyFill="1" applyBorder="1" applyAlignment="1">
      <alignment horizontal="center" vertical="center"/>
    </xf>
    <xf numFmtId="177" fontId="29" fillId="19" borderId="9" xfId="25" applyNumberFormat="1" applyFont="1" applyFill="1" applyBorder="1" applyAlignment="1">
      <alignment horizontal="center" vertical="center" wrapText="1"/>
    </xf>
  </cellXfs>
  <cellStyles count="5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常规_按旗县区分_10" xfId="26"/>
    <cellStyle name="常规_按旗县区分_14" xfId="27"/>
    <cellStyle name="常规_按旗县区分_16" xfId="28"/>
    <cellStyle name="常规_按旗县区分_41" xfId="29"/>
    <cellStyle name="常规_按旗县区分_42" xfId="30"/>
    <cellStyle name="常规_按旗县区分_44" xfId="31"/>
    <cellStyle name="常规_按旗县区分_45" xfId="32"/>
    <cellStyle name="常规_按旗县区分_46" xfId="33"/>
    <cellStyle name="常规_按旗县区分_50" xfId="34"/>
    <cellStyle name="常规_按旗县区分_9" xfId="35"/>
    <cellStyle name="常规_汇总表_2" xfId="36"/>
    <cellStyle name="好" xfId="37" builtinId="26" customBuiltin="1"/>
    <cellStyle name="汇总" xfId="38" builtinId="25" customBuiltin="1"/>
    <cellStyle name="计算" xfId="39" builtinId="22" customBuiltin="1"/>
    <cellStyle name="检查单元格" xfId="40" builtinId="23" customBuiltin="1"/>
    <cellStyle name="解释性文本" xfId="41" builtinId="53" customBuiltin="1"/>
    <cellStyle name="警告文本" xfId="42" builtinId="11" customBuiltin="1"/>
    <cellStyle name="链接单元格" xfId="43" builtinId="24" customBuiltin="1"/>
    <cellStyle name="强调文字颜色 1" xfId="44" builtinId="29" customBuiltin="1"/>
    <cellStyle name="强调文字颜色 2" xfId="45" builtinId="33" customBuiltin="1"/>
    <cellStyle name="强调文字颜色 3" xfId="46" builtinId="37" customBuiltin="1"/>
    <cellStyle name="强调文字颜色 4" xfId="47" builtinId="41" customBuiltin="1"/>
    <cellStyle name="强调文字颜色 5" xfId="48" builtinId="45" customBuiltin="1"/>
    <cellStyle name="强调文字颜色 6" xfId="49" builtinId="49" customBuiltin="1"/>
    <cellStyle name="适中" xfId="50" builtinId="28" customBuiltin="1"/>
    <cellStyle name="输出" xfId="51" builtinId="21" customBuiltin="1"/>
    <cellStyle name="输入" xfId="52" builtinId="20" customBuiltin="1"/>
    <cellStyle name="注释" xfId="5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C1" zoomScaleSheetLayoutView="100" workbookViewId="0">
      <selection activeCell="M13" sqref="M13"/>
    </sheetView>
  </sheetViews>
  <sheetFormatPr defaultColWidth="9" defaultRowHeight="15" x14ac:dyDescent="0.25"/>
  <cols>
    <col min="1" max="1" width="3.26953125" style="6" customWidth="1"/>
    <col min="2" max="2" width="32.453125" style="20" customWidth="1"/>
    <col min="3" max="3" width="20.453125" style="6" customWidth="1"/>
    <col min="4" max="4" width="15.08984375" style="6" customWidth="1"/>
    <col min="5" max="5" width="8.26953125" style="6" customWidth="1"/>
    <col min="6" max="6" width="9.1796875" style="6" customWidth="1"/>
    <col min="7" max="7" width="8.6328125" style="6" customWidth="1"/>
    <col min="8" max="8" width="9.1796875" style="41" customWidth="1"/>
    <col min="9" max="9" width="7.6328125" style="6" customWidth="1"/>
    <col min="10" max="10" width="7.453125" style="41" customWidth="1"/>
    <col min="11" max="11" width="8" style="6" customWidth="1"/>
    <col min="12" max="12" width="8.7265625" style="6" customWidth="1"/>
    <col min="13" max="13" width="9.08984375" style="6" customWidth="1"/>
    <col min="14" max="14" width="5.6328125" style="6" customWidth="1"/>
    <col min="15" max="15" width="8.36328125" style="6" customWidth="1"/>
    <col min="16" max="16" width="8.6328125" style="6" customWidth="1"/>
    <col min="17" max="17" width="4.7265625" style="6" customWidth="1"/>
    <col min="18" max="16384" width="9" style="7"/>
  </cols>
  <sheetData>
    <row r="1" spans="1:17" x14ac:dyDescent="0.25">
      <c r="A1" s="9"/>
    </row>
    <row r="2" spans="1:17" ht="27.5" x14ac:dyDescent="0.45">
      <c r="A2" s="89" t="s">
        <v>127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x14ac:dyDescent="0.25">
      <c r="A3" s="9"/>
      <c r="B3" s="10"/>
      <c r="C3" s="16"/>
      <c r="D3" s="16"/>
      <c r="E3" s="16"/>
      <c r="F3" s="9"/>
      <c r="G3" s="9"/>
      <c r="H3" s="95"/>
      <c r="I3" s="83"/>
      <c r="J3" s="42"/>
      <c r="K3" s="11"/>
      <c r="L3" s="11"/>
      <c r="M3" s="94"/>
      <c r="N3" s="94"/>
      <c r="O3" s="11"/>
      <c r="P3" s="43" t="s">
        <v>86</v>
      </c>
      <c r="Q3" s="43"/>
    </row>
    <row r="4" spans="1:17" s="1" customFormat="1" ht="18" customHeight="1" x14ac:dyDescent="0.25">
      <c r="A4" s="86" t="s">
        <v>2</v>
      </c>
      <c r="B4" s="76" t="s">
        <v>96</v>
      </c>
      <c r="C4" s="76" t="s">
        <v>5</v>
      </c>
      <c r="D4" s="76" t="s">
        <v>6</v>
      </c>
      <c r="E4" s="78" t="s">
        <v>87</v>
      </c>
      <c r="F4" s="76" t="s">
        <v>7</v>
      </c>
      <c r="G4" s="76"/>
      <c r="H4" s="76"/>
      <c r="I4" s="76"/>
      <c r="J4" s="76"/>
      <c r="K4" s="76"/>
      <c r="L4" s="88" t="s">
        <v>82</v>
      </c>
      <c r="M4" s="92"/>
      <c r="N4" s="93"/>
      <c r="O4" s="88" t="s">
        <v>126</v>
      </c>
      <c r="P4" s="92"/>
      <c r="Q4" s="93"/>
    </row>
    <row r="5" spans="1:17" s="1" customFormat="1" ht="18" customHeight="1" x14ac:dyDescent="0.25">
      <c r="A5" s="86"/>
      <c r="B5" s="76"/>
      <c r="C5" s="76"/>
      <c r="D5" s="76"/>
      <c r="E5" s="90"/>
      <c r="F5" s="76" t="s">
        <v>8</v>
      </c>
      <c r="G5" s="76" t="s">
        <v>9</v>
      </c>
      <c r="H5" s="77"/>
      <c r="I5" s="76"/>
      <c r="J5" s="77"/>
      <c r="K5" s="76" t="s">
        <v>10</v>
      </c>
      <c r="L5" s="78" t="s">
        <v>83</v>
      </c>
      <c r="M5" s="76" t="s">
        <v>84</v>
      </c>
      <c r="N5" s="76" t="s">
        <v>85</v>
      </c>
      <c r="O5" s="78" t="s">
        <v>83</v>
      </c>
      <c r="P5" s="76" t="s">
        <v>84</v>
      </c>
      <c r="Q5" s="76" t="s">
        <v>85</v>
      </c>
    </row>
    <row r="6" spans="1:17" s="1" customFormat="1" ht="21" customHeight="1" x14ac:dyDescent="0.25">
      <c r="A6" s="86"/>
      <c r="B6" s="76"/>
      <c r="C6" s="76"/>
      <c r="D6" s="76"/>
      <c r="E6" s="90"/>
      <c r="F6" s="76"/>
      <c r="G6" s="76" t="s">
        <v>11</v>
      </c>
      <c r="H6" s="77" t="s">
        <v>12</v>
      </c>
      <c r="I6" s="76" t="s">
        <v>94</v>
      </c>
      <c r="J6" s="77" t="s">
        <v>95</v>
      </c>
      <c r="K6" s="76"/>
      <c r="L6" s="90"/>
      <c r="M6" s="76"/>
      <c r="N6" s="76"/>
      <c r="O6" s="90"/>
      <c r="P6" s="76"/>
      <c r="Q6" s="76"/>
    </row>
    <row r="7" spans="1:17" s="1" customFormat="1" ht="37.5" customHeight="1" x14ac:dyDescent="0.25">
      <c r="A7" s="86"/>
      <c r="B7" s="76"/>
      <c r="C7" s="76"/>
      <c r="D7" s="76"/>
      <c r="E7" s="91"/>
      <c r="F7" s="76"/>
      <c r="G7" s="76"/>
      <c r="H7" s="77"/>
      <c r="I7" s="76"/>
      <c r="J7" s="77"/>
      <c r="K7" s="76"/>
      <c r="L7" s="91"/>
      <c r="M7" s="76"/>
      <c r="N7" s="76"/>
      <c r="O7" s="91"/>
      <c r="P7" s="76"/>
      <c r="Q7" s="76"/>
    </row>
    <row r="8" spans="1:17" s="1" customFormat="1" ht="29" customHeight="1" x14ac:dyDescent="0.25">
      <c r="A8" s="15"/>
      <c r="B8" s="47" t="s">
        <v>13</v>
      </c>
      <c r="C8" s="47"/>
      <c r="D8" s="47"/>
      <c r="E8" s="47"/>
      <c r="F8" s="50">
        <f t="shared" ref="F8:Q8" si="0">F9+F14+F19+F23+F31+F33</f>
        <v>6801.79</v>
      </c>
      <c r="G8" s="50">
        <f t="shared" si="0"/>
        <v>3094</v>
      </c>
      <c r="H8" s="50">
        <f t="shared" si="0"/>
        <v>2210</v>
      </c>
      <c r="I8" s="50">
        <f t="shared" si="0"/>
        <v>707</v>
      </c>
      <c r="J8" s="50">
        <f t="shared" si="0"/>
        <v>177</v>
      </c>
      <c r="K8" s="50">
        <f t="shared" si="0"/>
        <v>3707.79</v>
      </c>
      <c r="L8" s="50">
        <f t="shared" si="0"/>
        <v>1368</v>
      </c>
      <c r="M8" s="50">
        <f t="shared" si="0"/>
        <v>1282</v>
      </c>
      <c r="N8" s="50">
        <f t="shared" si="0"/>
        <v>86</v>
      </c>
      <c r="O8" s="50">
        <f t="shared" si="0"/>
        <v>1051</v>
      </c>
      <c r="P8" s="50">
        <f t="shared" si="0"/>
        <v>1013</v>
      </c>
      <c r="Q8" s="50">
        <f t="shared" si="0"/>
        <v>28</v>
      </c>
    </row>
    <row r="9" spans="1:17" s="2" customFormat="1" ht="26.5" customHeight="1" x14ac:dyDescent="0.25">
      <c r="A9" s="15"/>
      <c r="B9" s="47" t="s">
        <v>97</v>
      </c>
      <c r="C9" s="47"/>
      <c r="D9" s="47"/>
      <c r="E9" s="47"/>
      <c r="F9" s="50">
        <f t="shared" ref="F9:K9" si="1">SUM(F10:F13)</f>
        <v>1567.45</v>
      </c>
      <c r="G9" s="50">
        <f t="shared" si="1"/>
        <v>700</v>
      </c>
      <c r="H9" s="50">
        <f t="shared" si="1"/>
        <v>500</v>
      </c>
      <c r="I9" s="50">
        <f t="shared" si="1"/>
        <v>160</v>
      </c>
      <c r="J9" s="50">
        <f t="shared" si="1"/>
        <v>40</v>
      </c>
      <c r="K9" s="50">
        <f t="shared" si="1"/>
        <v>867.45</v>
      </c>
      <c r="L9" s="50">
        <v>307</v>
      </c>
      <c r="M9" s="50">
        <v>287</v>
      </c>
      <c r="N9" s="50">
        <v>20</v>
      </c>
      <c r="O9" s="50">
        <v>244</v>
      </c>
      <c r="P9" s="50">
        <v>244</v>
      </c>
      <c r="Q9" s="50"/>
    </row>
    <row r="10" spans="1:17" s="17" customFormat="1" ht="34.5" customHeight="1" x14ac:dyDescent="0.25">
      <c r="A10" s="15">
        <v>1</v>
      </c>
      <c r="B10" s="66" t="s">
        <v>125</v>
      </c>
      <c r="C10" s="67" t="s">
        <v>33</v>
      </c>
      <c r="D10" s="67" t="s">
        <v>34</v>
      </c>
      <c r="E10" s="48" t="s">
        <v>88</v>
      </c>
      <c r="F10" s="51">
        <f>G10+K10</f>
        <v>290.83000000000004</v>
      </c>
      <c r="G10" s="51">
        <f>SUM(H10:J10)</f>
        <v>140</v>
      </c>
      <c r="H10" s="51">
        <v>100</v>
      </c>
      <c r="I10" s="51">
        <v>32</v>
      </c>
      <c r="J10" s="51">
        <v>8</v>
      </c>
      <c r="K10" s="51">
        <v>150.83000000000001</v>
      </c>
      <c r="L10" s="51"/>
      <c r="M10" s="52"/>
      <c r="N10" s="53"/>
      <c r="O10" s="51"/>
      <c r="P10" s="52"/>
      <c r="Q10" s="53"/>
    </row>
    <row r="11" spans="1:17" s="17" customFormat="1" ht="49" customHeight="1" x14ac:dyDescent="0.25">
      <c r="A11" s="15">
        <v>2</v>
      </c>
      <c r="B11" s="66" t="s">
        <v>124</v>
      </c>
      <c r="C11" s="67" t="s">
        <v>18</v>
      </c>
      <c r="D11" s="67" t="s">
        <v>19</v>
      </c>
      <c r="E11" s="48" t="s">
        <v>89</v>
      </c>
      <c r="F11" s="51">
        <f>G11+K11</f>
        <v>525.6</v>
      </c>
      <c r="G11" s="51">
        <f>SUM(H11:J11)</f>
        <v>210</v>
      </c>
      <c r="H11" s="51">
        <v>150</v>
      </c>
      <c r="I11" s="51">
        <v>48</v>
      </c>
      <c r="J11" s="51">
        <v>12</v>
      </c>
      <c r="K11" s="54">
        <v>315.60000000000002</v>
      </c>
      <c r="L11" s="54"/>
      <c r="M11" s="52"/>
      <c r="N11" s="53"/>
      <c r="O11" s="54"/>
      <c r="P11" s="52"/>
      <c r="Q11" s="53"/>
    </row>
    <row r="12" spans="1:17" s="17" customFormat="1" ht="32" customHeight="1" x14ac:dyDescent="0.25">
      <c r="A12" s="15">
        <v>3</v>
      </c>
      <c r="B12" s="67" t="s">
        <v>123</v>
      </c>
      <c r="C12" s="67" t="s">
        <v>76</v>
      </c>
      <c r="D12" s="67" t="s">
        <v>77</v>
      </c>
      <c r="E12" s="48" t="s">
        <v>89</v>
      </c>
      <c r="F12" s="51">
        <f>G12+K12</f>
        <v>451.02</v>
      </c>
      <c r="G12" s="51">
        <f>SUM(H12:J12)</f>
        <v>210</v>
      </c>
      <c r="H12" s="51">
        <v>150</v>
      </c>
      <c r="I12" s="51">
        <v>48</v>
      </c>
      <c r="J12" s="51">
        <v>12</v>
      </c>
      <c r="K12" s="51">
        <v>241.02</v>
      </c>
      <c r="L12" s="51"/>
      <c r="M12" s="52"/>
      <c r="N12" s="53"/>
      <c r="O12" s="51"/>
      <c r="P12" s="52"/>
      <c r="Q12" s="53"/>
    </row>
    <row r="13" spans="1:17" s="44" customFormat="1" ht="33" customHeight="1" x14ac:dyDescent="0.25">
      <c r="A13" s="96">
        <v>4</v>
      </c>
      <c r="B13" s="97" t="s">
        <v>122</v>
      </c>
      <c r="C13" s="98" t="s">
        <v>21</v>
      </c>
      <c r="D13" s="98" t="s">
        <v>22</v>
      </c>
      <c r="E13" s="99" t="s">
        <v>93</v>
      </c>
      <c r="F13" s="100">
        <f>G13+K13</f>
        <v>300</v>
      </c>
      <c r="G13" s="100">
        <f>SUM(H13:J13)</f>
        <v>140</v>
      </c>
      <c r="H13" s="100">
        <v>100</v>
      </c>
      <c r="I13" s="100">
        <v>32</v>
      </c>
      <c r="J13" s="100">
        <v>8</v>
      </c>
      <c r="K13" s="100">
        <v>160</v>
      </c>
      <c r="L13" s="100"/>
      <c r="M13" s="101"/>
      <c r="N13" s="102"/>
      <c r="O13" s="100"/>
      <c r="P13" s="101"/>
      <c r="Q13" s="102"/>
    </row>
    <row r="14" spans="1:17" s="17" customFormat="1" ht="24" customHeight="1" x14ac:dyDescent="0.25">
      <c r="A14" s="15"/>
      <c r="B14" s="47" t="s">
        <v>98</v>
      </c>
      <c r="C14" s="68"/>
      <c r="D14" s="69"/>
      <c r="E14" s="49"/>
      <c r="F14" s="55">
        <f>SUM(F15:F18)</f>
        <v>1842</v>
      </c>
      <c r="G14" s="55">
        <f>SUM(G15:G18)</f>
        <v>840</v>
      </c>
      <c r="H14" s="55">
        <f>SUM(H15:H18)</f>
        <v>600</v>
      </c>
      <c r="I14" s="55">
        <f>SUM(I15:I18)</f>
        <v>192</v>
      </c>
      <c r="J14" s="55">
        <f>SUM(J15:J18)</f>
        <v>48</v>
      </c>
      <c r="K14" s="55">
        <f>K15+K17+K18+K16</f>
        <v>1002</v>
      </c>
      <c r="L14" s="55">
        <v>368</v>
      </c>
      <c r="M14" s="56">
        <v>344</v>
      </c>
      <c r="N14" s="56">
        <v>24</v>
      </c>
      <c r="O14" s="50"/>
      <c r="P14" s="50"/>
      <c r="Q14" s="50"/>
    </row>
    <row r="15" spans="1:17" s="45" customFormat="1" ht="49.5" customHeight="1" x14ac:dyDescent="0.25">
      <c r="A15" s="96">
        <v>5</v>
      </c>
      <c r="B15" s="103" t="s">
        <v>121</v>
      </c>
      <c r="C15" s="103" t="s">
        <v>50</v>
      </c>
      <c r="D15" s="103" t="s">
        <v>51</v>
      </c>
      <c r="E15" s="104" t="s">
        <v>91</v>
      </c>
      <c r="F15" s="100">
        <f>G15+K15</f>
        <v>290</v>
      </c>
      <c r="G15" s="100">
        <f>SUM(H15:J15)</f>
        <v>140</v>
      </c>
      <c r="H15" s="105">
        <v>100</v>
      </c>
      <c r="I15" s="105">
        <v>32</v>
      </c>
      <c r="J15" s="105">
        <v>8</v>
      </c>
      <c r="K15" s="106">
        <v>150</v>
      </c>
      <c r="L15" s="106"/>
      <c r="M15" s="107"/>
      <c r="N15" s="102"/>
      <c r="O15" s="106"/>
      <c r="P15" s="107"/>
      <c r="Q15" s="102"/>
    </row>
    <row r="16" spans="1:17" s="46" customFormat="1" ht="44.5" customHeight="1" x14ac:dyDescent="0.25">
      <c r="A16" s="96">
        <v>6</v>
      </c>
      <c r="B16" s="103" t="s">
        <v>120</v>
      </c>
      <c r="C16" s="103" t="s">
        <v>105</v>
      </c>
      <c r="D16" s="103" t="s">
        <v>61</v>
      </c>
      <c r="E16" s="104" t="s">
        <v>91</v>
      </c>
      <c r="F16" s="100">
        <f>G16+K16</f>
        <v>570</v>
      </c>
      <c r="G16" s="100">
        <f>SUM(H16:J16)</f>
        <v>280</v>
      </c>
      <c r="H16" s="108">
        <v>200</v>
      </c>
      <c r="I16" s="108">
        <v>64</v>
      </c>
      <c r="J16" s="108">
        <v>16</v>
      </c>
      <c r="K16" s="108">
        <v>290</v>
      </c>
      <c r="L16" s="108"/>
      <c r="M16" s="107"/>
      <c r="N16" s="109"/>
      <c r="O16" s="108"/>
      <c r="P16" s="107"/>
      <c r="Q16" s="109"/>
    </row>
    <row r="17" spans="1:17" s="45" customFormat="1" ht="35.5" customHeight="1" x14ac:dyDescent="0.25">
      <c r="A17" s="96">
        <v>7</v>
      </c>
      <c r="B17" s="103" t="s">
        <v>119</v>
      </c>
      <c r="C17" s="103" t="s">
        <v>80</v>
      </c>
      <c r="D17" s="103" t="s">
        <v>81</v>
      </c>
      <c r="E17" s="104" t="s">
        <v>103</v>
      </c>
      <c r="F17" s="100">
        <f>G17+K17</f>
        <v>350</v>
      </c>
      <c r="G17" s="100">
        <f>SUM(H17:J17)</f>
        <v>140</v>
      </c>
      <c r="H17" s="110">
        <v>100</v>
      </c>
      <c r="I17" s="110">
        <v>32</v>
      </c>
      <c r="J17" s="110">
        <v>8</v>
      </c>
      <c r="K17" s="106">
        <v>210</v>
      </c>
      <c r="L17" s="106"/>
      <c r="M17" s="107"/>
      <c r="N17" s="109"/>
      <c r="O17" s="106"/>
      <c r="P17" s="107"/>
      <c r="Q17" s="109"/>
    </row>
    <row r="18" spans="1:17" s="46" customFormat="1" ht="43.5" customHeight="1" x14ac:dyDescent="0.25">
      <c r="A18" s="96">
        <v>8</v>
      </c>
      <c r="B18" s="103" t="s">
        <v>118</v>
      </c>
      <c r="C18" s="103" t="s">
        <v>63</v>
      </c>
      <c r="D18" s="103" t="s">
        <v>64</v>
      </c>
      <c r="E18" s="104" t="s">
        <v>104</v>
      </c>
      <c r="F18" s="100">
        <f>G18+K18</f>
        <v>632</v>
      </c>
      <c r="G18" s="100">
        <f>SUM(H18:J18)</f>
        <v>280</v>
      </c>
      <c r="H18" s="111">
        <v>200</v>
      </c>
      <c r="I18" s="111">
        <v>64</v>
      </c>
      <c r="J18" s="111">
        <v>16</v>
      </c>
      <c r="K18" s="108">
        <v>352</v>
      </c>
      <c r="L18" s="108"/>
      <c r="M18" s="107"/>
      <c r="N18" s="109"/>
      <c r="O18" s="108"/>
      <c r="P18" s="107"/>
      <c r="Q18" s="109"/>
    </row>
    <row r="19" spans="1:17" s="17" customFormat="1" ht="24" customHeight="1" x14ac:dyDescent="0.25">
      <c r="A19" s="15"/>
      <c r="B19" s="47" t="s">
        <v>99</v>
      </c>
      <c r="C19" s="68"/>
      <c r="D19" s="69"/>
      <c r="E19" s="49"/>
      <c r="F19" s="55">
        <f>SUM(F20:F22)</f>
        <v>718.84</v>
      </c>
      <c r="G19" s="55">
        <f>SUM(G20:G22)</f>
        <v>350</v>
      </c>
      <c r="H19" s="55">
        <f>SUM(H20:H22)</f>
        <v>250</v>
      </c>
      <c r="I19" s="55">
        <f>SUM(I20:I22)</f>
        <v>80</v>
      </c>
      <c r="J19" s="55">
        <f>SUM(J20:J22)</f>
        <v>20</v>
      </c>
      <c r="K19" s="55">
        <f>K20+K22+K21</f>
        <v>368.84000000000003</v>
      </c>
      <c r="L19" s="55">
        <v>350</v>
      </c>
      <c r="M19" s="56">
        <v>330</v>
      </c>
      <c r="N19" s="56">
        <v>20</v>
      </c>
      <c r="O19" s="50"/>
      <c r="P19" s="56"/>
      <c r="Q19" s="56"/>
    </row>
    <row r="20" spans="1:17" s="17" customFormat="1" ht="40.5" customHeight="1" x14ac:dyDescent="0.25">
      <c r="A20" s="15">
        <v>9</v>
      </c>
      <c r="B20" s="70" t="s">
        <v>117</v>
      </c>
      <c r="C20" s="70" t="s">
        <v>66</v>
      </c>
      <c r="D20" s="71" t="s">
        <v>67</v>
      </c>
      <c r="E20" s="48" t="s">
        <v>88</v>
      </c>
      <c r="F20" s="51">
        <f>G20+K20</f>
        <v>430</v>
      </c>
      <c r="G20" s="51">
        <f>SUM(H20:J20)</f>
        <v>210</v>
      </c>
      <c r="H20" s="57">
        <v>150</v>
      </c>
      <c r="I20" s="51">
        <v>48</v>
      </c>
      <c r="J20" s="51">
        <v>12</v>
      </c>
      <c r="K20" s="58">
        <v>220</v>
      </c>
      <c r="L20" s="58"/>
      <c r="M20" s="52"/>
      <c r="N20" s="59"/>
      <c r="O20" s="58"/>
      <c r="P20" s="52"/>
      <c r="Q20" s="59"/>
    </row>
    <row r="21" spans="1:17" s="17" customFormat="1" ht="36.5" customHeight="1" x14ac:dyDescent="0.25">
      <c r="A21" s="15">
        <v>10</v>
      </c>
      <c r="B21" s="72" t="s">
        <v>116</v>
      </c>
      <c r="C21" s="72" t="s">
        <v>73</v>
      </c>
      <c r="D21" s="72" t="s">
        <v>74</v>
      </c>
      <c r="E21" s="48" t="s">
        <v>88</v>
      </c>
      <c r="F21" s="51">
        <f>G21+K21</f>
        <v>143.84</v>
      </c>
      <c r="G21" s="51">
        <f>SUM(H21:J21)</f>
        <v>70</v>
      </c>
      <c r="H21" s="60">
        <v>50</v>
      </c>
      <c r="I21" s="51">
        <v>16</v>
      </c>
      <c r="J21" s="51">
        <v>4</v>
      </c>
      <c r="K21" s="60">
        <v>73.84</v>
      </c>
      <c r="L21" s="60"/>
      <c r="M21" s="61"/>
      <c r="N21" s="62"/>
      <c r="O21" s="60"/>
      <c r="P21" s="61"/>
      <c r="Q21" s="62"/>
    </row>
    <row r="22" spans="1:17" s="44" customFormat="1" ht="36.5" customHeight="1" x14ac:dyDescent="0.25">
      <c r="A22" s="96">
        <v>11</v>
      </c>
      <c r="B22" s="112" t="s">
        <v>115</v>
      </c>
      <c r="C22" s="112" t="s">
        <v>70</v>
      </c>
      <c r="D22" s="112" t="s">
        <v>71</v>
      </c>
      <c r="E22" s="113" t="s">
        <v>92</v>
      </c>
      <c r="F22" s="100">
        <f>G22+K22</f>
        <v>145</v>
      </c>
      <c r="G22" s="100">
        <f>SUM(H22:J22)</f>
        <v>70</v>
      </c>
      <c r="H22" s="114">
        <v>50</v>
      </c>
      <c r="I22" s="100">
        <v>16</v>
      </c>
      <c r="J22" s="100">
        <v>4</v>
      </c>
      <c r="K22" s="114">
        <v>75</v>
      </c>
      <c r="L22" s="114"/>
      <c r="M22" s="101"/>
      <c r="N22" s="107"/>
      <c r="O22" s="114"/>
      <c r="P22" s="101"/>
      <c r="Q22" s="107"/>
    </row>
    <row r="23" spans="1:17" s="18" customFormat="1" ht="25.5" customHeight="1" x14ac:dyDescent="0.25">
      <c r="A23" s="15"/>
      <c r="B23" s="47" t="s">
        <v>100</v>
      </c>
      <c r="C23" s="68"/>
      <c r="D23" s="69"/>
      <c r="E23" s="49"/>
      <c r="F23" s="55">
        <f>SUM(F24:F30)</f>
        <v>1697</v>
      </c>
      <c r="G23" s="55">
        <f>SUM(G24:G30)</f>
        <v>784</v>
      </c>
      <c r="H23" s="55">
        <f>SUM(H24:H30)</f>
        <v>560</v>
      </c>
      <c r="I23" s="55">
        <f>SUM(I24:I30)</f>
        <v>179</v>
      </c>
      <c r="J23" s="55">
        <f>SUM(J24:J30)</f>
        <v>45</v>
      </c>
      <c r="K23" s="55">
        <f>K24+K29+K25+K26+K27+K30+K28</f>
        <v>913</v>
      </c>
      <c r="L23" s="55">
        <v>343</v>
      </c>
      <c r="M23" s="56">
        <v>321</v>
      </c>
      <c r="N23" s="56">
        <v>22</v>
      </c>
      <c r="O23" s="50">
        <f>G23-L23</f>
        <v>441</v>
      </c>
      <c r="P23" s="50">
        <v>419</v>
      </c>
      <c r="Q23" s="50">
        <v>12</v>
      </c>
    </row>
    <row r="24" spans="1:17" s="19" customFormat="1" ht="37.5" customHeight="1" x14ac:dyDescent="0.25">
      <c r="A24" s="15">
        <v>12</v>
      </c>
      <c r="B24" s="73" t="s">
        <v>114</v>
      </c>
      <c r="C24" s="73" t="s">
        <v>39</v>
      </c>
      <c r="D24" s="73" t="s">
        <v>40</v>
      </c>
      <c r="E24" s="48" t="s">
        <v>88</v>
      </c>
      <c r="F24" s="51">
        <f t="shared" ref="F24:F30" si="2">G24+K24</f>
        <v>570</v>
      </c>
      <c r="G24" s="51">
        <f t="shared" ref="G24:G30" si="3">SUM(H24:J24)</f>
        <v>280</v>
      </c>
      <c r="H24" s="63">
        <v>200</v>
      </c>
      <c r="I24" s="51">
        <v>64</v>
      </c>
      <c r="J24" s="51">
        <v>16</v>
      </c>
      <c r="K24" s="64">
        <v>290</v>
      </c>
      <c r="L24" s="64"/>
      <c r="M24" s="56"/>
      <c r="N24" s="56"/>
      <c r="O24" s="64"/>
      <c r="P24" s="56"/>
      <c r="Q24" s="56"/>
    </row>
    <row r="25" spans="1:17" s="17" customFormat="1" ht="46.5" customHeight="1" x14ac:dyDescent="0.25">
      <c r="A25" s="15">
        <v>13</v>
      </c>
      <c r="B25" s="74" t="s">
        <v>113</v>
      </c>
      <c r="C25" s="74" t="s">
        <v>53</v>
      </c>
      <c r="D25" s="74" t="s">
        <v>54</v>
      </c>
      <c r="E25" s="48" t="s">
        <v>88</v>
      </c>
      <c r="F25" s="51">
        <f t="shared" si="2"/>
        <v>290</v>
      </c>
      <c r="G25" s="51">
        <f t="shared" si="3"/>
        <v>140</v>
      </c>
      <c r="H25" s="63">
        <v>100</v>
      </c>
      <c r="I25" s="51">
        <v>32</v>
      </c>
      <c r="J25" s="51">
        <v>8</v>
      </c>
      <c r="K25" s="64">
        <v>150</v>
      </c>
      <c r="L25" s="64"/>
      <c r="M25" s="61"/>
      <c r="N25" s="62"/>
      <c r="O25" s="64"/>
      <c r="P25" s="61"/>
      <c r="Q25" s="62"/>
    </row>
    <row r="26" spans="1:17" s="17" customFormat="1" ht="40" customHeight="1" x14ac:dyDescent="0.25">
      <c r="A26" s="15">
        <v>14</v>
      </c>
      <c r="B26" s="75" t="s">
        <v>112</v>
      </c>
      <c r="C26" s="75" t="s">
        <v>30</v>
      </c>
      <c r="D26" s="75" t="s">
        <v>28</v>
      </c>
      <c r="E26" s="48" t="s">
        <v>88</v>
      </c>
      <c r="F26" s="51">
        <f t="shared" si="2"/>
        <v>160</v>
      </c>
      <c r="G26" s="51">
        <f t="shared" si="3"/>
        <v>70</v>
      </c>
      <c r="H26" s="63">
        <v>50</v>
      </c>
      <c r="I26" s="51">
        <v>16</v>
      </c>
      <c r="J26" s="51">
        <v>4</v>
      </c>
      <c r="K26" s="64">
        <v>90</v>
      </c>
      <c r="L26" s="64"/>
      <c r="M26" s="61"/>
      <c r="N26" s="62"/>
      <c r="O26" s="64"/>
      <c r="P26" s="61"/>
      <c r="Q26" s="62"/>
    </row>
    <row r="27" spans="1:17" s="18" customFormat="1" ht="36" customHeight="1" x14ac:dyDescent="0.25">
      <c r="A27" s="15">
        <v>15</v>
      </c>
      <c r="B27" s="73" t="s">
        <v>111</v>
      </c>
      <c r="C27" s="73" t="s">
        <v>24</v>
      </c>
      <c r="D27" s="73" t="s">
        <v>25</v>
      </c>
      <c r="E27" s="48" t="s">
        <v>88</v>
      </c>
      <c r="F27" s="51">
        <f t="shared" si="2"/>
        <v>142</v>
      </c>
      <c r="G27" s="51">
        <f t="shared" si="3"/>
        <v>70</v>
      </c>
      <c r="H27" s="63">
        <v>50</v>
      </c>
      <c r="I27" s="51">
        <v>16</v>
      </c>
      <c r="J27" s="51">
        <v>4</v>
      </c>
      <c r="K27" s="64">
        <v>72</v>
      </c>
      <c r="L27" s="64"/>
      <c r="M27" s="52"/>
      <c r="N27" s="53"/>
      <c r="O27" s="64"/>
      <c r="P27" s="52"/>
      <c r="Q27" s="53"/>
    </row>
    <row r="28" spans="1:17" s="17" customFormat="1" ht="43" customHeight="1" x14ac:dyDescent="0.25">
      <c r="A28" s="15">
        <v>16</v>
      </c>
      <c r="B28" s="73" t="s">
        <v>110</v>
      </c>
      <c r="C28" s="73" t="s">
        <v>45</v>
      </c>
      <c r="D28" s="73" t="s">
        <v>46</v>
      </c>
      <c r="E28" s="48" t="s">
        <v>88</v>
      </c>
      <c r="F28" s="51">
        <f t="shared" si="2"/>
        <v>290</v>
      </c>
      <c r="G28" s="51">
        <f t="shared" si="3"/>
        <v>112</v>
      </c>
      <c r="H28" s="63">
        <v>80</v>
      </c>
      <c r="I28" s="51">
        <v>25</v>
      </c>
      <c r="J28" s="51">
        <v>7</v>
      </c>
      <c r="K28" s="64">
        <v>178</v>
      </c>
      <c r="L28" s="64"/>
      <c r="M28" s="61"/>
      <c r="N28" s="61"/>
      <c r="O28" s="64"/>
      <c r="P28" s="61"/>
      <c r="Q28" s="61"/>
    </row>
    <row r="29" spans="1:17" s="17" customFormat="1" ht="47.5" customHeight="1" x14ac:dyDescent="0.25">
      <c r="A29" s="15">
        <v>17</v>
      </c>
      <c r="B29" s="74" t="s">
        <v>109</v>
      </c>
      <c r="C29" s="74" t="s">
        <v>27</v>
      </c>
      <c r="D29" s="74" t="s">
        <v>28</v>
      </c>
      <c r="E29" s="48" t="s">
        <v>89</v>
      </c>
      <c r="F29" s="51">
        <f t="shared" si="2"/>
        <v>143</v>
      </c>
      <c r="G29" s="51">
        <f t="shared" si="3"/>
        <v>70</v>
      </c>
      <c r="H29" s="63">
        <v>50</v>
      </c>
      <c r="I29" s="51">
        <v>16</v>
      </c>
      <c r="J29" s="51">
        <v>4</v>
      </c>
      <c r="K29" s="64">
        <v>73</v>
      </c>
      <c r="L29" s="64"/>
      <c r="M29" s="61"/>
      <c r="N29" s="61"/>
      <c r="O29" s="64"/>
      <c r="P29" s="61"/>
      <c r="Q29" s="61"/>
    </row>
    <row r="30" spans="1:17" s="44" customFormat="1" ht="34.5" customHeight="1" x14ac:dyDescent="0.25">
      <c r="A30" s="96">
        <v>18</v>
      </c>
      <c r="B30" s="115" t="s">
        <v>108</v>
      </c>
      <c r="C30" s="115" t="s">
        <v>36</v>
      </c>
      <c r="D30" s="115" t="s">
        <v>37</v>
      </c>
      <c r="E30" s="116" t="s">
        <v>90</v>
      </c>
      <c r="F30" s="100">
        <f t="shared" si="2"/>
        <v>102</v>
      </c>
      <c r="G30" s="100">
        <f t="shared" si="3"/>
        <v>42</v>
      </c>
      <c r="H30" s="117">
        <v>30</v>
      </c>
      <c r="I30" s="100">
        <v>10</v>
      </c>
      <c r="J30" s="100">
        <v>2</v>
      </c>
      <c r="K30" s="118">
        <v>60</v>
      </c>
      <c r="L30" s="118"/>
      <c r="M30" s="119"/>
      <c r="N30" s="119"/>
      <c r="O30" s="118"/>
      <c r="P30" s="119"/>
      <c r="Q30" s="119"/>
    </row>
    <row r="31" spans="1:17" ht="22" customHeight="1" x14ac:dyDescent="0.25">
      <c r="A31" s="15"/>
      <c r="B31" s="47" t="s">
        <v>101</v>
      </c>
      <c r="C31" s="68"/>
      <c r="D31" s="69"/>
      <c r="E31" s="49"/>
      <c r="F31" s="55">
        <f>SUM(F32)</f>
        <v>300</v>
      </c>
      <c r="G31" s="55">
        <f>SUM(G32)</f>
        <v>140</v>
      </c>
      <c r="H31" s="55">
        <f>SUM(H32)</f>
        <v>100</v>
      </c>
      <c r="I31" s="55">
        <f>SUM(I32)</f>
        <v>32</v>
      </c>
      <c r="J31" s="55">
        <f>SUM(J32)</f>
        <v>8</v>
      </c>
      <c r="K31" s="56">
        <f>SUM(K32:K32)</f>
        <v>160</v>
      </c>
      <c r="L31" s="56"/>
      <c r="M31" s="56"/>
      <c r="N31" s="56"/>
      <c r="O31" s="50">
        <v>86</v>
      </c>
      <c r="P31" s="50">
        <v>86</v>
      </c>
      <c r="Q31" s="50"/>
    </row>
    <row r="32" spans="1:17" ht="37" customHeight="1" x14ac:dyDescent="0.25">
      <c r="A32" s="15">
        <v>19</v>
      </c>
      <c r="B32" s="74" t="s">
        <v>107</v>
      </c>
      <c r="C32" s="74" t="s">
        <v>56</v>
      </c>
      <c r="D32" s="74" t="s">
        <v>57</v>
      </c>
      <c r="E32" s="48" t="s">
        <v>88</v>
      </c>
      <c r="F32" s="51">
        <f>G32+K32</f>
        <v>300</v>
      </c>
      <c r="G32" s="51">
        <f>SUM(H32:J32)</f>
        <v>140</v>
      </c>
      <c r="H32" s="65">
        <v>100</v>
      </c>
      <c r="I32" s="51">
        <v>32</v>
      </c>
      <c r="J32" s="51">
        <v>8</v>
      </c>
      <c r="K32" s="65">
        <v>160</v>
      </c>
      <c r="L32" s="65"/>
      <c r="M32" s="56"/>
      <c r="N32" s="56"/>
      <c r="O32" s="65"/>
      <c r="P32" s="56"/>
      <c r="Q32" s="56"/>
    </row>
    <row r="33" spans="1:17" ht="23.25" customHeight="1" x14ac:dyDescent="0.25">
      <c r="A33" s="15"/>
      <c r="B33" s="47" t="s">
        <v>102</v>
      </c>
      <c r="C33" s="68"/>
      <c r="D33" s="69"/>
      <c r="E33" s="49"/>
      <c r="F33" s="55">
        <f>SUM(F34)</f>
        <v>676.5</v>
      </c>
      <c r="G33" s="55">
        <f>SUM(G34)</f>
        <v>280</v>
      </c>
      <c r="H33" s="55">
        <f>SUM(H34)</f>
        <v>200</v>
      </c>
      <c r="I33" s="55">
        <f>SUM(I34)</f>
        <v>64</v>
      </c>
      <c r="J33" s="55">
        <f>SUM(J34)</f>
        <v>16</v>
      </c>
      <c r="K33" s="56">
        <f>SUM(K34:K34)</f>
        <v>396.5</v>
      </c>
      <c r="L33" s="56"/>
      <c r="M33" s="56"/>
      <c r="N33" s="56"/>
      <c r="O33" s="50">
        <f>G33-L33</f>
        <v>280</v>
      </c>
      <c r="P33" s="50">
        <f>H33+I33-M33</f>
        <v>264</v>
      </c>
      <c r="Q33" s="50">
        <f>J33-N33</f>
        <v>16</v>
      </c>
    </row>
    <row r="34" spans="1:17" ht="36" customHeight="1" x14ac:dyDescent="0.25">
      <c r="A34" s="15">
        <v>20</v>
      </c>
      <c r="B34" s="74" t="s">
        <v>106</v>
      </c>
      <c r="C34" s="74" t="s">
        <v>42</v>
      </c>
      <c r="D34" s="74" t="s">
        <v>43</v>
      </c>
      <c r="E34" s="48" t="s">
        <v>89</v>
      </c>
      <c r="F34" s="51">
        <f>G34+K34</f>
        <v>676.5</v>
      </c>
      <c r="G34" s="51">
        <f>SUM(H34:J34)</f>
        <v>280</v>
      </c>
      <c r="H34" s="65">
        <v>200</v>
      </c>
      <c r="I34" s="51">
        <v>64</v>
      </c>
      <c r="J34" s="51">
        <v>16</v>
      </c>
      <c r="K34" s="65">
        <v>396.5</v>
      </c>
      <c r="L34" s="65"/>
      <c r="M34" s="56"/>
      <c r="N34" s="56"/>
      <c r="O34" s="65"/>
      <c r="P34" s="56"/>
      <c r="Q34" s="56"/>
    </row>
  </sheetData>
  <mergeCells count="24">
    <mergeCell ref="F5:F7"/>
    <mergeCell ref="G6:G7"/>
    <mergeCell ref="P5:P7"/>
    <mergeCell ref="N5:N7"/>
    <mergeCell ref="H3:I3"/>
    <mergeCell ref="G5:J5"/>
    <mergeCell ref="I6:I7"/>
    <mergeCell ref="J6:J7"/>
    <mergeCell ref="A4:A7"/>
    <mergeCell ref="A2:Q2"/>
    <mergeCell ref="B4:B7"/>
    <mergeCell ref="C4:C7"/>
    <mergeCell ref="Q5:Q7"/>
    <mergeCell ref="D4:D7"/>
    <mergeCell ref="H6:H7"/>
    <mergeCell ref="K5:K7"/>
    <mergeCell ref="F4:K4"/>
    <mergeCell ref="O5:O7"/>
    <mergeCell ref="O4:Q4"/>
    <mergeCell ref="E4:E7"/>
    <mergeCell ref="M3:N3"/>
    <mergeCell ref="L4:N4"/>
    <mergeCell ref="L5:L7"/>
    <mergeCell ref="M5:M7"/>
  </mergeCells>
  <phoneticPr fontId="18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0" firstPageNumber="4294963191" orientation="landscape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1"/>
  <sheetViews>
    <sheetView zoomScaleSheetLayoutView="100" workbookViewId="0">
      <selection sqref="A1:IV65536"/>
    </sheetView>
  </sheetViews>
  <sheetFormatPr defaultColWidth="9" defaultRowHeight="15" x14ac:dyDescent="0.25"/>
  <cols>
    <col min="1" max="1" width="5.7265625" style="5" customWidth="1"/>
    <col min="2" max="2" width="3.26953125" style="6" customWidth="1"/>
    <col min="3" max="3" width="7.36328125" style="22" customWidth="1"/>
    <col min="4" max="4" width="35.7265625" style="6" customWidth="1"/>
    <col min="5" max="5" width="25.08984375" style="37" customWidth="1"/>
    <col min="6" max="6" width="16.26953125" style="6" customWidth="1"/>
    <col min="7" max="247" width="9" style="7" customWidth="1"/>
    <col min="248" max="248" width="9" style="8" customWidth="1"/>
  </cols>
  <sheetData>
    <row r="1" spans="1:248" x14ac:dyDescent="0.25">
      <c r="B1" s="79"/>
      <c r="C1" s="80"/>
    </row>
    <row r="2" spans="1:248" ht="23" x14ac:dyDescent="0.4">
      <c r="C2" s="81" t="s">
        <v>0</v>
      </c>
      <c r="D2" s="81"/>
      <c r="E2" s="82"/>
      <c r="F2" s="81"/>
    </row>
    <row r="3" spans="1:248" ht="10" customHeight="1" x14ac:dyDescent="0.25">
      <c r="B3" s="9"/>
      <c r="C3" s="11"/>
      <c r="D3" s="11"/>
      <c r="E3" s="38"/>
      <c r="F3" s="9"/>
    </row>
    <row r="4" spans="1:248" s="1" customFormat="1" ht="18" customHeight="1" x14ac:dyDescent="0.25">
      <c r="A4" s="76" t="s">
        <v>1</v>
      </c>
      <c r="B4" s="86" t="s">
        <v>2</v>
      </c>
      <c r="C4" s="76" t="s">
        <v>3</v>
      </c>
      <c r="D4" s="76" t="s">
        <v>4</v>
      </c>
      <c r="E4" s="76" t="s">
        <v>5</v>
      </c>
      <c r="F4" s="76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</row>
    <row r="5" spans="1:248" s="1" customFormat="1" ht="20.149999999999999" customHeight="1" x14ac:dyDescent="0.25">
      <c r="A5" s="84"/>
      <c r="B5" s="86"/>
      <c r="C5" s="76"/>
      <c r="D5" s="76"/>
      <c r="E5" s="76"/>
      <c r="F5" s="76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</row>
    <row r="6" spans="1:248" s="1" customFormat="1" ht="18" customHeight="1" x14ac:dyDescent="0.25">
      <c r="A6" s="84"/>
      <c r="B6" s="86"/>
      <c r="C6" s="76"/>
      <c r="D6" s="76"/>
      <c r="E6" s="76"/>
      <c r="F6" s="7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</row>
    <row r="7" spans="1:248" s="1" customFormat="1" ht="31" customHeight="1" x14ac:dyDescent="0.25">
      <c r="A7" s="84"/>
      <c r="B7" s="86"/>
      <c r="C7" s="76"/>
      <c r="D7" s="76"/>
      <c r="E7" s="76"/>
      <c r="F7" s="7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</row>
    <row r="8" spans="1:248" s="1" customFormat="1" ht="59.15" customHeight="1" x14ac:dyDescent="0.25">
      <c r="A8" s="36"/>
      <c r="B8" s="24"/>
      <c r="C8" s="23"/>
      <c r="D8" s="23" t="s">
        <v>13</v>
      </c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</row>
    <row r="9" spans="1:248" s="2" customFormat="1" ht="32.15" customHeight="1" x14ac:dyDescent="0.25">
      <c r="A9" s="76" t="s">
        <v>14</v>
      </c>
      <c r="B9" s="24"/>
      <c r="C9" s="23"/>
      <c r="D9" s="23" t="s">
        <v>15</v>
      </c>
      <c r="E9" s="23"/>
      <c r="F9" s="2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</row>
    <row r="10" spans="1:248" s="2" customFormat="1" ht="53.15" customHeight="1" x14ac:dyDescent="0.25">
      <c r="A10" s="76"/>
      <c r="B10" s="24">
        <v>1</v>
      </c>
      <c r="C10" s="76" t="s">
        <v>16</v>
      </c>
      <c r="D10" s="34" t="s">
        <v>17</v>
      </c>
      <c r="E10" s="33" t="s">
        <v>18</v>
      </c>
      <c r="F10" s="33" t="s">
        <v>19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</row>
    <row r="11" spans="1:248" s="3" customFormat="1" ht="43" customHeight="1" x14ac:dyDescent="0.25">
      <c r="A11" s="76"/>
      <c r="B11" s="24">
        <v>2</v>
      </c>
      <c r="C11" s="76"/>
      <c r="D11" s="34" t="s">
        <v>20</v>
      </c>
      <c r="E11" s="33" t="s">
        <v>21</v>
      </c>
      <c r="F11" s="33" t="s">
        <v>22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4"/>
    </row>
    <row r="12" spans="1:248" s="3" customFormat="1" ht="36" customHeight="1" x14ac:dyDescent="0.25">
      <c r="A12" s="76"/>
      <c r="B12" s="24">
        <v>3</v>
      </c>
      <c r="C12" s="76"/>
      <c r="D12" s="32" t="s">
        <v>23</v>
      </c>
      <c r="E12" s="32" t="s">
        <v>24</v>
      </c>
      <c r="F12" s="32" t="s">
        <v>25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4"/>
    </row>
    <row r="13" spans="1:248" s="3" customFormat="1" ht="58" customHeight="1" x14ac:dyDescent="0.25">
      <c r="A13" s="76"/>
      <c r="B13" s="24">
        <v>4</v>
      </c>
      <c r="C13" s="76"/>
      <c r="D13" s="30" t="s">
        <v>26</v>
      </c>
      <c r="E13" s="30" t="s">
        <v>27</v>
      </c>
      <c r="F13" s="30" t="s">
        <v>28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4"/>
    </row>
    <row r="14" spans="1:248" s="4" customFormat="1" ht="52" customHeight="1" x14ac:dyDescent="0.25">
      <c r="A14" s="76"/>
      <c r="B14" s="24">
        <v>5</v>
      </c>
      <c r="C14" s="76"/>
      <c r="D14" s="35" t="s">
        <v>29</v>
      </c>
      <c r="E14" s="35" t="s">
        <v>30</v>
      </c>
      <c r="F14" s="35" t="s">
        <v>28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8" s="2" customFormat="1" ht="55" customHeight="1" x14ac:dyDescent="0.25">
      <c r="A15" s="76" t="s">
        <v>31</v>
      </c>
      <c r="B15" s="23"/>
      <c r="C15" s="40"/>
      <c r="D15" s="23" t="s">
        <v>15</v>
      </c>
      <c r="E15" s="25"/>
      <c r="F15" s="3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</row>
    <row r="16" spans="1:248" s="3" customFormat="1" ht="36" customHeight="1" x14ac:dyDescent="0.25">
      <c r="A16" s="76"/>
      <c r="B16" s="31">
        <v>1</v>
      </c>
      <c r="C16" s="76"/>
      <c r="D16" s="34" t="s">
        <v>32</v>
      </c>
      <c r="E16" s="33" t="s">
        <v>33</v>
      </c>
      <c r="F16" s="33" t="s">
        <v>34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</row>
    <row r="17" spans="1:248" s="2" customFormat="1" ht="45" x14ac:dyDescent="0.25">
      <c r="A17" s="76"/>
      <c r="B17" s="31">
        <v>2</v>
      </c>
      <c r="C17" s="76"/>
      <c r="D17" s="32" t="s">
        <v>35</v>
      </c>
      <c r="E17" s="30" t="s">
        <v>36</v>
      </c>
      <c r="F17" s="30" t="s">
        <v>37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</row>
    <row r="18" spans="1:248" s="4" customFormat="1" ht="45" x14ac:dyDescent="0.25">
      <c r="A18" s="76"/>
      <c r="B18" s="31">
        <v>3</v>
      </c>
      <c r="C18" s="76"/>
      <c r="D18" s="32" t="s">
        <v>38</v>
      </c>
      <c r="E18" s="32" t="s">
        <v>39</v>
      </c>
      <c r="F18" s="32" t="s">
        <v>40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8" s="21" customFormat="1" ht="36" customHeight="1" x14ac:dyDescent="0.25">
      <c r="A19" s="76"/>
      <c r="B19" s="31">
        <v>4</v>
      </c>
      <c r="C19" s="76"/>
      <c r="D19" s="30" t="s">
        <v>41</v>
      </c>
      <c r="E19" s="30" t="s">
        <v>42</v>
      </c>
      <c r="F19" s="30" t="s">
        <v>43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4"/>
    </row>
    <row r="20" spans="1:248" s="21" customFormat="1" ht="36" customHeight="1" x14ac:dyDescent="0.25">
      <c r="A20" s="76"/>
      <c r="B20" s="31">
        <v>5</v>
      </c>
      <c r="C20" s="23"/>
      <c r="D20" s="30" t="s">
        <v>44</v>
      </c>
      <c r="E20" s="30" t="s">
        <v>45</v>
      </c>
      <c r="F20" s="30" t="s">
        <v>46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4"/>
    </row>
    <row r="21" spans="1:248" s="2" customFormat="1" ht="33" customHeight="1" x14ac:dyDescent="0.25">
      <c r="A21" s="85" t="s">
        <v>47</v>
      </c>
      <c r="B21" s="23"/>
      <c r="C21" s="28"/>
      <c r="D21" s="23" t="s">
        <v>48</v>
      </c>
      <c r="E21" s="25"/>
      <c r="F21" s="3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</row>
    <row r="22" spans="1:248" s="2" customFormat="1" ht="45" x14ac:dyDescent="0.25">
      <c r="A22" s="85"/>
      <c r="B22" s="23">
        <v>1</v>
      </c>
      <c r="C22" s="87" t="s">
        <v>16</v>
      </c>
      <c r="D22" s="29" t="s">
        <v>49</v>
      </c>
      <c r="E22" s="29" t="s">
        <v>50</v>
      </c>
      <c r="F22" s="29" t="s">
        <v>51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</row>
    <row r="23" spans="1:248" s="2" customFormat="1" ht="36" customHeight="1" x14ac:dyDescent="0.25">
      <c r="A23" s="85"/>
      <c r="B23" s="23">
        <v>2</v>
      </c>
      <c r="C23" s="87"/>
      <c r="D23" s="30" t="s">
        <v>52</v>
      </c>
      <c r="E23" s="30" t="s">
        <v>53</v>
      </c>
      <c r="F23" s="30" t="s">
        <v>54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</row>
    <row r="24" spans="1:248" s="2" customFormat="1" ht="33" customHeight="1" x14ac:dyDescent="0.25">
      <c r="A24" s="85"/>
      <c r="B24" s="23">
        <v>3</v>
      </c>
      <c r="C24" s="87"/>
      <c r="D24" s="30" t="s">
        <v>55</v>
      </c>
      <c r="E24" s="30" t="s">
        <v>56</v>
      </c>
      <c r="F24" s="30" t="s">
        <v>57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</row>
    <row r="25" spans="1:248" s="4" customFormat="1" ht="36" customHeight="1" x14ac:dyDescent="0.25">
      <c r="A25" s="85"/>
      <c r="B25" s="23">
        <v>4</v>
      </c>
      <c r="C25" s="76" t="s">
        <v>58</v>
      </c>
      <c r="D25" s="29" t="s">
        <v>59</v>
      </c>
      <c r="E25" s="29" t="s">
        <v>60</v>
      </c>
      <c r="F25" s="29" t="s">
        <v>61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8" s="4" customFormat="1" ht="36" customHeight="1" x14ac:dyDescent="0.25">
      <c r="A26" s="85"/>
      <c r="B26" s="23">
        <v>5</v>
      </c>
      <c r="C26" s="76"/>
      <c r="D26" s="29" t="s">
        <v>62</v>
      </c>
      <c r="E26" s="29" t="s">
        <v>63</v>
      </c>
      <c r="F26" s="29" t="s">
        <v>64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8" s="4" customFormat="1" ht="33" customHeight="1" x14ac:dyDescent="0.25">
      <c r="A27" s="85"/>
      <c r="B27" s="23">
        <v>6</v>
      </c>
      <c r="C27" s="76"/>
      <c r="D27" s="29" t="s">
        <v>65</v>
      </c>
      <c r="E27" s="29" t="s">
        <v>66</v>
      </c>
      <c r="F27" s="29" t="s">
        <v>67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8" s="4" customFormat="1" ht="32.15" customHeight="1" x14ac:dyDescent="0.25">
      <c r="A28" s="85"/>
      <c r="B28" s="23">
        <v>7</v>
      </c>
      <c r="C28" s="76" t="s">
        <v>68</v>
      </c>
      <c r="D28" s="26" t="s">
        <v>69</v>
      </c>
      <c r="E28" s="26" t="s">
        <v>70</v>
      </c>
      <c r="F28" s="26" t="s">
        <v>71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</row>
    <row r="29" spans="1:248" s="4" customFormat="1" ht="32.15" customHeight="1" x14ac:dyDescent="0.25">
      <c r="A29" s="85"/>
      <c r="B29" s="23">
        <v>8</v>
      </c>
      <c r="C29" s="76"/>
      <c r="D29" s="26" t="s">
        <v>72</v>
      </c>
      <c r="E29" s="26" t="s">
        <v>73</v>
      </c>
      <c r="F29" s="26" t="s">
        <v>74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</row>
    <row r="30" spans="1:248" s="4" customFormat="1" ht="30" customHeight="1" x14ac:dyDescent="0.25">
      <c r="A30" s="85"/>
      <c r="B30" s="23">
        <v>9</v>
      </c>
      <c r="C30" s="76"/>
      <c r="D30" s="26" t="s">
        <v>75</v>
      </c>
      <c r="E30" s="26" t="s">
        <v>76</v>
      </c>
      <c r="F30" s="26" t="s">
        <v>77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</row>
    <row r="31" spans="1:248" ht="43" customHeight="1" x14ac:dyDescent="0.25">
      <c r="A31" s="85"/>
      <c r="B31" s="23">
        <v>10</v>
      </c>
      <c r="C31" s="23" t="s">
        <v>78</v>
      </c>
      <c r="D31" s="26" t="s">
        <v>79</v>
      </c>
      <c r="E31" s="25" t="s">
        <v>80</v>
      </c>
      <c r="F31" s="27" t="s">
        <v>81</v>
      </c>
    </row>
  </sheetData>
  <mergeCells count="16">
    <mergeCell ref="F4:F7"/>
    <mergeCell ref="B1:C1"/>
    <mergeCell ref="C2:F2"/>
    <mergeCell ref="A4:A7"/>
    <mergeCell ref="A9:A14"/>
    <mergeCell ref="D4:D7"/>
    <mergeCell ref="E4:E7"/>
    <mergeCell ref="A15:A20"/>
    <mergeCell ref="A21:A31"/>
    <mergeCell ref="B4:B7"/>
    <mergeCell ref="C4:C7"/>
    <mergeCell ref="C10:C14"/>
    <mergeCell ref="C16:C19"/>
    <mergeCell ref="C22:C24"/>
    <mergeCell ref="C25:C27"/>
    <mergeCell ref="C28:C30"/>
  </mergeCells>
  <phoneticPr fontId="18" type="noConversion"/>
  <pageMargins left="0.75" right="0.75" top="1" bottom="1" header="0.51111111111111107" footer="0.51111111111111107"/>
  <pageSetup paperSize="9" firstPageNumber="42949631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按旗县区分</vt:lpstr>
      <vt:lpstr>Sheet3</vt:lpstr>
      <vt:lpstr>按旗县区分!Print_Titles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李永健</cp:lastModifiedBy>
  <cp:revision>1</cp:revision>
  <cp:lastPrinted>2019-10-30T06:26:43Z</cp:lastPrinted>
  <dcterms:created xsi:type="dcterms:W3CDTF">2015-11-30T02:27:57Z</dcterms:created>
  <dcterms:modified xsi:type="dcterms:W3CDTF">2019-10-30T06:26:52Z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2052-8.1.0.3413</vt:lpwstr>
  </property>
</Properties>
</file>