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40" windowWidth="14810" windowHeight="798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R8" i="1" l="1"/>
  <c r="R9" i="1"/>
  <c r="R10" i="1"/>
  <c r="R11" i="1"/>
  <c r="R12" i="1"/>
  <c r="R13" i="1"/>
  <c r="R14" i="1"/>
  <c r="R15" i="1"/>
  <c r="R7" i="1"/>
  <c r="L7" i="1" l="1"/>
  <c r="L8" i="1"/>
  <c r="L9" i="1"/>
  <c r="L10" i="1"/>
  <c r="L11" i="1"/>
  <c r="L12" i="1"/>
  <c r="L13" i="1"/>
  <c r="L14" i="1"/>
  <c r="L15" i="1"/>
  <c r="P6" i="1"/>
  <c r="M8" i="1"/>
  <c r="M9" i="1"/>
  <c r="O9" i="1" s="1"/>
  <c r="M10" i="1"/>
  <c r="O10" i="1" s="1"/>
  <c r="M11" i="1"/>
  <c r="O11" i="1" s="1"/>
  <c r="M12" i="1"/>
  <c r="O12" i="1" s="1"/>
  <c r="M13" i="1"/>
  <c r="O13" i="1" s="1"/>
  <c r="M14" i="1"/>
  <c r="O14" i="1" s="1"/>
  <c r="M15" i="1"/>
  <c r="O15" i="1" s="1"/>
  <c r="M7" i="1"/>
  <c r="O7" i="1" s="1"/>
  <c r="D6" i="1"/>
  <c r="E6" i="1"/>
  <c r="F6" i="1"/>
  <c r="G6" i="1"/>
  <c r="H6" i="1"/>
  <c r="I6" i="1"/>
  <c r="J6" i="1"/>
  <c r="K6" i="1"/>
  <c r="L6" i="1" l="1"/>
  <c r="R6" i="1"/>
  <c r="M6" i="1"/>
  <c r="O8" i="1"/>
  <c r="N6" i="1"/>
  <c r="C6" i="1"/>
  <c r="O6" i="1" l="1"/>
  <c r="Q6" i="1" l="1"/>
</calcChain>
</file>

<file path=xl/sharedStrings.xml><?xml version="1.0" encoding="utf-8"?>
<sst xmlns="http://schemas.openxmlformats.org/spreadsheetml/2006/main" count="33" uniqueCount="28">
  <si>
    <t>序号</t>
  </si>
  <si>
    <t>昆  区</t>
    <phoneticPr fontId="2" type="noConversion"/>
  </si>
  <si>
    <t>旗县区</t>
    <phoneticPr fontId="2" type="noConversion"/>
  </si>
  <si>
    <t>合计</t>
    <phoneticPr fontId="2" type="noConversion"/>
  </si>
  <si>
    <t>东河区</t>
    <phoneticPr fontId="2" type="noConversion"/>
  </si>
  <si>
    <t>九原区</t>
    <phoneticPr fontId="2" type="noConversion"/>
  </si>
  <si>
    <t>青山区</t>
    <phoneticPr fontId="2" type="noConversion"/>
  </si>
  <si>
    <t>石拐区</t>
    <phoneticPr fontId="2" type="noConversion"/>
  </si>
  <si>
    <t>土右旗</t>
    <phoneticPr fontId="2" type="noConversion"/>
  </si>
  <si>
    <t>固阳县</t>
    <phoneticPr fontId="2" type="noConversion"/>
  </si>
  <si>
    <t>达茂旗</t>
    <phoneticPr fontId="2" type="noConversion"/>
  </si>
  <si>
    <t>高新区</t>
    <phoneticPr fontId="2" type="noConversion"/>
  </si>
  <si>
    <t>已安排资金</t>
    <phoneticPr fontId="2" type="noConversion"/>
  </si>
  <si>
    <t>各科已安排资金合计</t>
    <phoneticPr fontId="2" type="noConversion"/>
  </si>
  <si>
    <t>债券安排资金</t>
    <phoneticPr fontId="2" type="noConversion"/>
  </si>
  <si>
    <t>基财科拟安排资金</t>
    <phoneticPr fontId="2" type="noConversion"/>
  </si>
  <si>
    <t>需扶持嘎查村集体经济(30%)</t>
    <phoneticPr fontId="2" type="noConversion"/>
  </si>
  <si>
    <t>人居环境治理(70%)</t>
    <phoneticPr fontId="2" type="noConversion"/>
  </si>
  <si>
    <t>生活污水治理（10%）</t>
    <phoneticPr fontId="2" type="noConversion"/>
  </si>
  <si>
    <t>村庄整治(30%）</t>
    <phoneticPr fontId="2" type="noConversion"/>
  </si>
  <si>
    <t>生活垃圾治理（10%）</t>
    <phoneticPr fontId="2" type="noConversion"/>
  </si>
  <si>
    <t>卫生厕所普及（20%）</t>
    <phoneticPr fontId="2" type="noConversion"/>
  </si>
  <si>
    <t>任务</t>
    <phoneticPr fontId="2" type="noConversion"/>
  </si>
  <si>
    <t>任务</t>
    <phoneticPr fontId="2" type="noConversion"/>
  </si>
  <si>
    <t>任务</t>
    <phoneticPr fontId="2" type="noConversion"/>
  </si>
  <si>
    <t>2019年自治区农村公益事业财政奖补资金分配表</t>
    <phoneticPr fontId="2" type="noConversion"/>
  </si>
  <si>
    <t>按因素法下达资金</t>
    <phoneticPr fontId="2" type="noConversion"/>
  </si>
  <si>
    <t>单位：万元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</si>
</sst>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1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24"/>
      <name val="黑体"/>
      <family val="3"/>
      <charset val="134"/>
    </font>
    <font>
      <sz val="11"/>
      <name val="仿宋"/>
      <family val="3"/>
      <charset val="134"/>
    </font>
    <font>
      <sz val="10"/>
      <name val="仿宋"/>
      <family val="3"/>
      <charset val="134"/>
    </font>
    <font>
      <sz val="11"/>
      <name val="宋体"/>
      <family val="3"/>
      <charset val="134"/>
    </font>
    <font>
      <sz val="16"/>
      <name val="仿宋"/>
      <family val="3"/>
      <charset val="134"/>
    </font>
    <font>
      <sz val="16"/>
      <color indexed="8"/>
      <name val="仿宋"/>
      <family val="3"/>
      <charset val="134"/>
    </font>
    <font>
      <b/>
      <sz val="22"/>
      <name val="黑体"/>
      <family val="3"/>
      <charset val="134"/>
    </font>
    <font>
      <sz val="14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3" fillId="0" borderId="0" xfId="1" applyFont="1" applyAlignment="1"/>
    <xf numFmtId="0" fontId="4" fillId="0" borderId="0" xfId="1" applyFont="1" applyAlignment="1">
      <alignment vertical="center"/>
    </xf>
    <xf numFmtId="0" fontId="6" fillId="0" borderId="0" xfId="1" applyFont="1" applyAlignme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5" fillId="0" borderId="4" xfId="1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2" borderId="1" xfId="0" applyNumberFormat="1" applyFont="1" applyFill="1" applyBorder="1" applyAlignment="1" applyProtection="1">
      <alignment horizontal="center" vertical="center"/>
    </xf>
    <xf numFmtId="176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0" fillId="0" borderId="4" xfId="1" applyNumberFormat="1" applyFont="1" applyFill="1" applyBorder="1" applyAlignment="1">
      <alignment horizontal="right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76" fontId="7" fillId="3" borderId="1" xfId="0" applyNumberFormat="1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 applyProtection="1">
      <alignment horizontal="center" vertical="center"/>
    </xf>
  </cellXfs>
  <cellStyles count="2">
    <cellStyle name="常规" xfId="0" builtinId="0"/>
    <cellStyle name="常规_Sheet8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zoomScale="85" zoomScaleNormal="85" workbookViewId="0">
      <selection activeCell="J8" sqref="J8"/>
    </sheetView>
  </sheetViews>
  <sheetFormatPr defaultRowHeight="14"/>
  <cols>
    <col min="1" max="1" width="8.08984375" customWidth="1"/>
    <col min="2" max="2" width="18" customWidth="1"/>
    <col min="3" max="3" width="17.54296875" customWidth="1"/>
    <col min="4" max="4" width="17.08984375" customWidth="1"/>
    <col min="5" max="5" width="0.81640625" hidden="1" customWidth="1"/>
    <col min="6" max="6" width="19.26953125" customWidth="1"/>
    <col min="7" max="7" width="10.54296875" hidden="1" customWidth="1"/>
    <col min="8" max="8" width="20.1796875" customWidth="1"/>
    <col min="9" max="9" width="11.36328125" hidden="1" customWidth="1"/>
    <col min="10" max="10" width="19.54296875" customWidth="1"/>
    <col min="11" max="12" width="10.81640625" hidden="1" customWidth="1"/>
    <col min="13" max="13" width="12.08984375" hidden="1" customWidth="1"/>
    <col min="14" max="16" width="12" hidden="1" customWidth="1"/>
    <col min="17" max="17" width="16.81640625" customWidth="1"/>
    <col min="18" max="18" width="8.81640625" hidden="1" customWidth="1"/>
  </cols>
  <sheetData>
    <row r="1" spans="1:19" s="1" customFormat="1" ht="48.65" customHeight="1">
      <c r="A1" s="18" t="s">
        <v>25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19" s="3" customFormat="1" ht="28" customHeight="1">
      <c r="A2" s="2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15" t="s">
        <v>27</v>
      </c>
    </row>
    <row r="3" spans="1:19" s="4" customFormat="1" ht="33" customHeight="1">
      <c r="A3" s="19" t="s">
        <v>0</v>
      </c>
      <c r="B3" s="19" t="s">
        <v>2</v>
      </c>
      <c r="C3" s="19" t="s">
        <v>16</v>
      </c>
      <c r="D3" s="24" t="s">
        <v>17</v>
      </c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5"/>
      <c r="Q3" s="19" t="s">
        <v>26</v>
      </c>
    </row>
    <row r="4" spans="1:19" s="4" customFormat="1" ht="64" customHeight="1">
      <c r="A4" s="20"/>
      <c r="B4" s="20"/>
      <c r="C4" s="21"/>
      <c r="D4" s="22" t="s">
        <v>19</v>
      </c>
      <c r="E4" s="23"/>
      <c r="F4" s="22" t="s">
        <v>20</v>
      </c>
      <c r="G4" s="23"/>
      <c r="H4" s="22" t="s">
        <v>18</v>
      </c>
      <c r="I4" s="23"/>
      <c r="J4" s="22" t="s">
        <v>21</v>
      </c>
      <c r="K4" s="23"/>
      <c r="L4" s="14"/>
      <c r="M4" s="17" t="s">
        <v>13</v>
      </c>
      <c r="N4" s="17" t="s">
        <v>14</v>
      </c>
      <c r="O4" s="13"/>
      <c r="P4" s="17" t="s">
        <v>15</v>
      </c>
      <c r="Q4" s="20"/>
    </row>
    <row r="5" spans="1:19" s="4" customFormat="1" ht="33" customHeight="1">
      <c r="A5" s="21"/>
      <c r="B5" s="21"/>
      <c r="C5" s="16" t="s">
        <v>22</v>
      </c>
      <c r="D5" s="9" t="s">
        <v>23</v>
      </c>
      <c r="E5" s="9" t="s">
        <v>12</v>
      </c>
      <c r="F5" s="9" t="s">
        <v>23</v>
      </c>
      <c r="G5" s="9" t="s">
        <v>12</v>
      </c>
      <c r="H5" s="9" t="s">
        <v>24</v>
      </c>
      <c r="I5" s="9" t="s">
        <v>12</v>
      </c>
      <c r="J5" s="9" t="s">
        <v>24</v>
      </c>
      <c r="K5" s="9" t="s">
        <v>12</v>
      </c>
      <c r="L5" s="9"/>
      <c r="M5" s="17"/>
      <c r="N5" s="17"/>
      <c r="O5" s="13"/>
      <c r="P5" s="17"/>
      <c r="Q5" s="21"/>
    </row>
    <row r="6" spans="1:19" s="4" customFormat="1" ht="35" customHeight="1">
      <c r="A6" s="17" t="s">
        <v>3</v>
      </c>
      <c r="B6" s="17"/>
      <c r="C6" s="11">
        <f>SUM(C7:C15)</f>
        <v>270</v>
      </c>
      <c r="D6" s="11">
        <f t="shared" ref="D6:J6" si="0">SUM(D7:D15)</f>
        <v>413</v>
      </c>
      <c r="E6" s="11">
        <f t="shared" si="0"/>
        <v>0</v>
      </c>
      <c r="F6" s="11">
        <f t="shared" si="0"/>
        <v>361</v>
      </c>
      <c r="G6" s="11">
        <f t="shared" si="0"/>
        <v>1100</v>
      </c>
      <c r="H6" s="11">
        <f t="shared" si="0"/>
        <v>20</v>
      </c>
      <c r="I6" s="11">
        <f t="shared" si="0"/>
        <v>0</v>
      </c>
      <c r="J6" s="11">
        <f t="shared" si="0"/>
        <v>439</v>
      </c>
      <c r="K6" s="11">
        <f>SUM(K7:K15)</f>
        <v>2010</v>
      </c>
      <c r="L6" s="11">
        <f>K6/J6</f>
        <v>4.5785876993166283</v>
      </c>
      <c r="M6" s="11">
        <f>SUM(M7:M15)</f>
        <v>3110</v>
      </c>
      <c r="N6" s="11">
        <f>SUM(N7:N15)</f>
        <v>25500</v>
      </c>
      <c r="O6" s="11">
        <f t="shared" ref="O6:O15" si="1">(M6+N6)/(J6+H6+F6+D6)</f>
        <v>23.203568532035685</v>
      </c>
      <c r="P6" s="11">
        <f>SUM(P7:P15)</f>
        <v>0</v>
      </c>
      <c r="Q6" s="11">
        <f>SUM(Q7:Q15)</f>
        <v>1004</v>
      </c>
      <c r="R6" s="4">
        <f>K6/J6</f>
        <v>4.5785876993166283</v>
      </c>
    </row>
    <row r="7" spans="1:19" s="4" customFormat="1" ht="35" customHeight="1">
      <c r="A7" s="8">
        <v>1</v>
      </c>
      <c r="B7" s="8" t="s">
        <v>4</v>
      </c>
      <c r="C7" s="12">
        <v>10</v>
      </c>
      <c r="D7" s="12">
        <v>39</v>
      </c>
      <c r="E7" s="13"/>
      <c r="F7" s="27">
        <v>34</v>
      </c>
      <c r="G7" s="27"/>
      <c r="H7" s="27"/>
      <c r="I7" s="27"/>
      <c r="J7" s="27">
        <v>42</v>
      </c>
      <c r="K7" s="27">
        <v>200</v>
      </c>
      <c r="L7" s="28">
        <f t="shared" ref="L7:L15" si="2">K7/J7</f>
        <v>4.7619047619047619</v>
      </c>
      <c r="M7" s="27">
        <f t="shared" ref="M7:M15" si="3">E7+G7+I7+K7</f>
        <v>200</v>
      </c>
      <c r="N7" s="27">
        <v>1800</v>
      </c>
      <c r="O7" s="28">
        <f t="shared" si="1"/>
        <v>17.391304347826086</v>
      </c>
      <c r="P7" s="27"/>
      <c r="Q7" s="28">
        <v>80</v>
      </c>
      <c r="R7" s="4">
        <f>K7/J7</f>
        <v>4.7619047619047619</v>
      </c>
    </row>
    <row r="8" spans="1:19" s="4" customFormat="1" ht="35" customHeight="1">
      <c r="A8" s="8">
        <v>2</v>
      </c>
      <c r="B8" s="8" t="s">
        <v>1</v>
      </c>
      <c r="C8" s="12">
        <v>3</v>
      </c>
      <c r="D8" s="12">
        <v>19</v>
      </c>
      <c r="E8" s="13"/>
      <c r="F8" s="27">
        <v>17</v>
      </c>
      <c r="G8" s="27"/>
      <c r="H8" s="27">
        <v>4</v>
      </c>
      <c r="I8" s="27"/>
      <c r="J8" s="27">
        <v>21</v>
      </c>
      <c r="K8" s="27">
        <v>50</v>
      </c>
      <c r="L8" s="28">
        <f t="shared" si="2"/>
        <v>2.3809523809523809</v>
      </c>
      <c r="M8" s="27">
        <f t="shared" si="3"/>
        <v>50</v>
      </c>
      <c r="N8" s="27">
        <v>1750</v>
      </c>
      <c r="O8" s="28">
        <f t="shared" si="1"/>
        <v>29.508196721311474</v>
      </c>
      <c r="P8" s="27"/>
      <c r="Q8" s="28">
        <v>70</v>
      </c>
      <c r="R8" s="4">
        <f t="shared" ref="R8:R15" si="4">K8/J8</f>
        <v>2.3809523809523809</v>
      </c>
    </row>
    <row r="9" spans="1:19" s="4" customFormat="1" ht="35" customHeight="1">
      <c r="A9" s="13">
        <v>3</v>
      </c>
      <c r="B9" s="12" t="s">
        <v>6</v>
      </c>
      <c r="C9" s="12">
        <v>3</v>
      </c>
      <c r="D9" s="12">
        <v>17</v>
      </c>
      <c r="E9" s="13"/>
      <c r="F9" s="27">
        <v>15</v>
      </c>
      <c r="G9" s="27"/>
      <c r="H9" s="27"/>
      <c r="I9" s="27"/>
      <c r="J9" s="27">
        <v>18</v>
      </c>
      <c r="K9" s="27">
        <v>50</v>
      </c>
      <c r="L9" s="28">
        <f t="shared" si="2"/>
        <v>2.7777777777777777</v>
      </c>
      <c r="M9" s="27">
        <f t="shared" si="3"/>
        <v>50</v>
      </c>
      <c r="N9" s="27">
        <v>250</v>
      </c>
      <c r="O9" s="28">
        <f t="shared" si="1"/>
        <v>6</v>
      </c>
      <c r="P9" s="27"/>
      <c r="Q9" s="28">
        <v>100</v>
      </c>
      <c r="R9" s="4">
        <f t="shared" si="4"/>
        <v>2.7777777777777777</v>
      </c>
    </row>
    <row r="10" spans="1:19" s="4" customFormat="1" ht="35" customHeight="1">
      <c r="A10" s="13">
        <v>4</v>
      </c>
      <c r="B10" s="8" t="s">
        <v>5</v>
      </c>
      <c r="C10" s="12">
        <v>11</v>
      </c>
      <c r="D10" s="12">
        <v>40</v>
      </c>
      <c r="E10" s="13"/>
      <c r="F10" s="27">
        <v>35</v>
      </c>
      <c r="G10" s="27">
        <v>300</v>
      </c>
      <c r="H10" s="27">
        <v>7</v>
      </c>
      <c r="I10" s="27"/>
      <c r="J10" s="27">
        <v>43</v>
      </c>
      <c r="K10" s="27">
        <v>400</v>
      </c>
      <c r="L10" s="28">
        <f t="shared" si="2"/>
        <v>9.3023255813953494</v>
      </c>
      <c r="M10" s="27">
        <f t="shared" si="3"/>
        <v>700</v>
      </c>
      <c r="N10" s="27">
        <v>4000</v>
      </c>
      <c r="O10" s="28">
        <f t="shared" si="1"/>
        <v>37.6</v>
      </c>
      <c r="P10" s="27"/>
      <c r="Q10" s="28">
        <v>100</v>
      </c>
      <c r="R10" s="4">
        <f t="shared" si="4"/>
        <v>9.3023255813953494</v>
      </c>
    </row>
    <row r="11" spans="1:19" s="4" customFormat="1" ht="35" customHeight="1">
      <c r="A11" s="13">
        <v>5</v>
      </c>
      <c r="B11" s="12" t="s">
        <v>7</v>
      </c>
      <c r="C11" s="12">
        <v>8</v>
      </c>
      <c r="D11" s="12">
        <v>14</v>
      </c>
      <c r="E11" s="13"/>
      <c r="F11" s="27">
        <v>12</v>
      </c>
      <c r="G11" s="27"/>
      <c r="H11" s="27"/>
      <c r="I11" s="27"/>
      <c r="J11" s="27">
        <v>15</v>
      </c>
      <c r="K11" s="27">
        <v>50</v>
      </c>
      <c r="L11" s="28">
        <f t="shared" si="2"/>
        <v>3.3333333333333335</v>
      </c>
      <c r="M11" s="27">
        <f t="shared" si="3"/>
        <v>50</v>
      </c>
      <c r="N11" s="27">
        <v>250</v>
      </c>
      <c r="O11" s="28">
        <f t="shared" si="1"/>
        <v>7.3170731707317076</v>
      </c>
      <c r="P11" s="27"/>
      <c r="Q11" s="28">
        <v>50</v>
      </c>
      <c r="R11" s="4">
        <f t="shared" si="4"/>
        <v>3.3333333333333335</v>
      </c>
    </row>
    <row r="12" spans="1:19" s="4" customFormat="1" ht="35" customHeight="1">
      <c r="A12" s="13">
        <v>6</v>
      </c>
      <c r="B12" s="12" t="s">
        <v>8</v>
      </c>
      <c r="C12" s="12">
        <v>106</v>
      </c>
      <c r="D12" s="12">
        <v>161</v>
      </c>
      <c r="E12" s="13"/>
      <c r="F12" s="27">
        <v>141</v>
      </c>
      <c r="G12" s="27">
        <v>200</v>
      </c>
      <c r="H12" s="27"/>
      <c r="I12" s="27"/>
      <c r="J12" s="27">
        <v>171</v>
      </c>
      <c r="K12" s="27">
        <v>401</v>
      </c>
      <c r="L12" s="28">
        <f t="shared" si="2"/>
        <v>2.3450292397660819</v>
      </c>
      <c r="M12" s="27">
        <f t="shared" si="3"/>
        <v>601</v>
      </c>
      <c r="N12" s="27">
        <v>1100</v>
      </c>
      <c r="O12" s="28">
        <f t="shared" si="1"/>
        <v>3.5961945031712474</v>
      </c>
      <c r="P12" s="27"/>
      <c r="Q12" s="28">
        <v>360</v>
      </c>
      <c r="R12" s="4">
        <f t="shared" si="4"/>
        <v>2.3450292397660819</v>
      </c>
    </row>
    <row r="13" spans="1:19" s="5" customFormat="1" ht="35" customHeight="1">
      <c r="A13" s="13">
        <v>7</v>
      </c>
      <c r="B13" s="10" t="s">
        <v>9</v>
      </c>
      <c r="C13" s="10">
        <v>66</v>
      </c>
      <c r="D13" s="10">
        <v>58</v>
      </c>
      <c r="E13" s="10"/>
      <c r="F13" s="29">
        <v>51</v>
      </c>
      <c r="G13" s="29">
        <v>300</v>
      </c>
      <c r="H13" s="29">
        <v>9</v>
      </c>
      <c r="I13" s="29"/>
      <c r="J13" s="29">
        <v>61</v>
      </c>
      <c r="K13" s="29">
        <v>200</v>
      </c>
      <c r="L13" s="28">
        <f t="shared" si="2"/>
        <v>3.278688524590164</v>
      </c>
      <c r="M13" s="27">
        <f t="shared" si="3"/>
        <v>500</v>
      </c>
      <c r="N13" s="29">
        <v>8800</v>
      </c>
      <c r="O13" s="28">
        <f t="shared" si="1"/>
        <v>51.955307262569832</v>
      </c>
      <c r="P13" s="29"/>
      <c r="Q13" s="28">
        <v>154</v>
      </c>
      <c r="R13" s="4">
        <f t="shared" si="4"/>
        <v>3.278688524590164</v>
      </c>
      <c r="S13" s="4"/>
    </row>
    <row r="14" spans="1:19" s="5" customFormat="1" ht="35" customHeight="1">
      <c r="A14" s="13">
        <v>8</v>
      </c>
      <c r="B14" s="10" t="s">
        <v>10</v>
      </c>
      <c r="C14" s="10">
        <v>63</v>
      </c>
      <c r="D14" s="10">
        <v>62</v>
      </c>
      <c r="E14" s="10"/>
      <c r="F14" s="29">
        <v>54</v>
      </c>
      <c r="G14" s="29">
        <v>300</v>
      </c>
      <c r="H14" s="29"/>
      <c r="I14" s="29"/>
      <c r="J14" s="29">
        <v>65</v>
      </c>
      <c r="K14" s="29">
        <v>609</v>
      </c>
      <c r="L14" s="28">
        <f t="shared" si="2"/>
        <v>9.3692307692307697</v>
      </c>
      <c r="M14" s="27">
        <f t="shared" si="3"/>
        <v>909</v>
      </c>
      <c r="N14" s="29">
        <v>7300</v>
      </c>
      <c r="O14" s="28">
        <f t="shared" si="1"/>
        <v>45.353591160220994</v>
      </c>
      <c r="P14" s="29"/>
      <c r="Q14" s="28">
        <v>90</v>
      </c>
      <c r="R14" s="4">
        <f t="shared" si="4"/>
        <v>9.3692307692307697</v>
      </c>
      <c r="S14" s="4"/>
    </row>
    <row r="15" spans="1:19" s="6" customFormat="1" ht="35" customHeight="1">
      <c r="A15" s="13">
        <v>9</v>
      </c>
      <c r="B15" s="10" t="s">
        <v>11</v>
      </c>
      <c r="C15" s="10"/>
      <c r="D15" s="10">
        <v>3</v>
      </c>
      <c r="E15" s="10"/>
      <c r="F15" s="29">
        <v>2</v>
      </c>
      <c r="G15" s="29"/>
      <c r="H15" s="29"/>
      <c r="I15" s="29"/>
      <c r="J15" s="29">
        <v>3</v>
      </c>
      <c r="K15" s="29">
        <v>50</v>
      </c>
      <c r="L15" s="28">
        <f t="shared" si="2"/>
        <v>16.666666666666668</v>
      </c>
      <c r="M15" s="27">
        <f t="shared" si="3"/>
        <v>50</v>
      </c>
      <c r="N15" s="29">
        <v>250</v>
      </c>
      <c r="O15" s="28">
        <f t="shared" si="1"/>
        <v>37.5</v>
      </c>
      <c r="P15" s="29"/>
      <c r="Q15" s="28"/>
      <c r="R15" s="4">
        <f t="shared" si="4"/>
        <v>16.666666666666668</v>
      </c>
      <c r="S15" s="4"/>
    </row>
  </sheetData>
  <mergeCells count="14">
    <mergeCell ref="P4:P5"/>
    <mergeCell ref="C3:C4"/>
    <mergeCell ref="A6:B6"/>
    <mergeCell ref="A1:Q1"/>
    <mergeCell ref="A3:A5"/>
    <mergeCell ref="B3:B5"/>
    <mergeCell ref="D4:E4"/>
    <mergeCell ref="F4:G4"/>
    <mergeCell ref="H4:I4"/>
    <mergeCell ref="J4:K4"/>
    <mergeCell ref="Q3:Q5"/>
    <mergeCell ref="N4:N5"/>
    <mergeCell ref="M4:M5"/>
    <mergeCell ref="D3:P3"/>
  </mergeCells>
  <phoneticPr fontId="2" type="noConversion"/>
  <printOptions horizontalCentered="1"/>
  <pageMargins left="0.31496062992125984" right="0.31496062992125984" top="0.35433070866141736" bottom="0.35433070866141736" header="0.31496062992125984" footer="0.31496062992125984"/>
  <pageSetup paperSize="9" orientation="landscape" r:id="rId1"/>
  <headerFooter>
    <oddHeader>&amp;L附表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2019-08-15T03:05:15Z</dcterms:modified>
</cp:coreProperties>
</file>